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19669\PRESUPUESTO\Trabajo 2020\INFORMES SEMESTRALES\PRIMER SEMESTRE\FINAL\"/>
    </mc:Choice>
  </mc:AlternateContent>
  <bookViews>
    <workbookView xWindow="120" yWindow="90" windowWidth="19440" windowHeight="10035"/>
  </bookViews>
  <sheets>
    <sheet name="CHE TAPYI AL 30-06-2020" sheetId="7" r:id="rId1"/>
  </sheets>
  <definedNames>
    <definedName name="_xlnm._FilterDatabase" localSheetId="0" hidden="1">'CHE TAPYI AL 30-06-2020'!$A$4:$Y$64</definedName>
    <definedName name="_xlnm.Print_Area" localSheetId="0">'CHE TAPYI AL 30-06-2020'!$A$1:$N$88</definedName>
    <definedName name="_xlnm.Print_Titles" localSheetId="0">'CHE TAPYI AL 30-06-2020'!$2:$5</definedName>
  </definedNames>
  <calcPr calcId="152511"/>
</workbook>
</file>

<file path=xl/calcChain.xml><?xml version="1.0" encoding="utf-8"?>
<calcChain xmlns="http://schemas.openxmlformats.org/spreadsheetml/2006/main">
  <c r="L18" i="7" l="1"/>
  <c r="L15" i="7"/>
  <c r="L13" i="7"/>
  <c r="L21" i="7"/>
  <c r="K21" i="7"/>
  <c r="J21" i="7"/>
  <c r="I21" i="7"/>
  <c r="H21" i="7"/>
  <c r="G21" i="7"/>
  <c r="F21" i="7"/>
  <c r="E21" i="7"/>
  <c r="L47" i="7"/>
  <c r="L10" i="7"/>
  <c r="L6" i="7"/>
  <c r="L56" i="7" l="1"/>
  <c r="E51" i="7"/>
  <c r="K47" i="7" l="1"/>
  <c r="J47" i="7"/>
  <c r="I47" i="7"/>
  <c r="H47" i="7"/>
  <c r="G47" i="7"/>
  <c r="F47" i="7"/>
  <c r="F36" i="7"/>
  <c r="K10" i="7"/>
  <c r="J10" i="7"/>
  <c r="I10" i="7"/>
  <c r="H10" i="7"/>
  <c r="G10" i="7"/>
  <c r="F10" i="7"/>
  <c r="E10" i="7"/>
  <c r="E9" i="7" l="1"/>
  <c r="V54" i="7" l="1"/>
  <c r="V47" i="7"/>
  <c r="V40" i="7"/>
  <c r="V36" i="7"/>
  <c r="V21" i="7"/>
  <c r="V18" i="7"/>
  <c r="V15" i="7"/>
  <c r="V13" i="7"/>
  <c r="V10" i="7"/>
  <c r="V6" i="7"/>
  <c r="S54" i="7"/>
  <c r="R54" i="7"/>
  <c r="S47" i="7"/>
  <c r="R47" i="7"/>
  <c r="S40" i="7"/>
  <c r="R40" i="7"/>
  <c r="S36" i="7"/>
  <c r="R36" i="7"/>
  <c r="S21" i="7"/>
  <c r="R21" i="7"/>
  <c r="S18" i="7"/>
  <c r="R18" i="7"/>
  <c r="S15" i="7"/>
  <c r="R15" i="7"/>
  <c r="S13" i="7"/>
  <c r="R13" i="7"/>
  <c r="S10" i="7"/>
  <c r="R10" i="7"/>
  <c r="S6" i="7"/>
  <c r="R6" i="7"/>
  <c r="R56" i="7" l="1"/>
  <c r="V56" i="7"/>
  <c r="S56" i="7"/>
  <c r="B86" i="7"/>
  <c r="U54" i="7" l="1"/>
  <c r="U47" i="7"/>
  <c r="U40" i="7"/>
  <c r="U36" i="7"/>
  <c r="U21" i="7"/>
  <c r="U18" i="7"/>
  <c r="U15" i="7"/>
  <c r="U13" i="7"/>
  <c r="U10" i="7"/>
  <c r="U6" i="7"/>
  <c r="W54" i="7"/>
  <c r="T54" i="7"/>
  <c r="Q54" i="7"/>
  <c r="W47" i="7"/>
  <c r="T47" i="7"/>
  <c r="Q47" i="7"/>
  <c r="W40" i="7"/>
  <c r="T40" i="7"/>
  <c r="Q40" i="7"/>
  <c r="W36" i="7"/>
  <c r="T36" i="7"/>
  <c r="Q36" i="7"/>
  <c r="W21" i="7"/>
  <c r="T21" i="7"/>
  <c r="Q21" i="7"/>
  <c r="W18" i="7"/>
  <c r="T18" i="7"/>
  <c r="Q18" i="7"/>
  <c r="W15" i="7"/>
  <c r="T15" i="7"/>
  <c r="Q15" i="7"/>
  <c r="W13" i="7"/>
  <c r="T13" i="7"/>
  <c r="Q13" i="7"/>
  <c r="W10" i="7"/>
  <c r="T10" i="7"/>
  <c r="Q10" i="7"/>
  <c r="W6" i="7"/>
  <c r="T6" i="7"/>
  <c r="Q6" i="7"/>
  <c r="P54" i="7"/>
  <c r="P47" i="7"/>
  <c r="P40" i="7"/>
  <c r="P36" i="7"/>
  <c r="P21" i="7"/>
  <c r="P18" i="7"/>
  <c r="P15" i="7"/>
  <c r="P13" i="7"/>
  <c r="P10" i="7"/>
  <c r="P6" i="7"/>
  <c r="U56" i="7" l="1"/>
  <c r="W56" i="7"/>
  <c r="Q56" i="7"/>
  <c r="T56" i="7"/>
  <c r="P56" i="7"/>
  <c r="K6" i="7" l="1"/>
  <c r="J6" i="7"/>
  <c r="I6" i="7"/>
  <c r="H6" i="7"/>
  <c r="G6" i="7"/>
  <c r="F6" i="7"/>
  <c r="E6" i="7"/>
  <c r="B88" i="7"/>
  <c r="K54" i="7"/>
  <c r="J54" i="7"/>
  <c r="I54" i="7"/>
  <c r="H54" i="7"/>
  <c r="G54" i="7"/>
  <c r="F54" i="7"/>
  <c r="E54" i="7"/>
  <c r="E50" i="7"/>
  <c r="E47" i="7" s="1"/>
  <c r="K40" i="7"/>
  <c r="J40" i="7"/>
  <c r="I40" i="7"/>
  <c r="H40" i="7"/>
  <c r="G40" i="7"/>
  <c r="F40" i="7"/>
  <c r="E40" i="7"/>
  <c r="K36" i="7"/>
  <c r="J36" i="7"/>
  <c r="I36" i="7"/>
  <c r="H36" i="7"/>
  <c r="G36" i="7"/>
  <c r="E36" i="7"/>
  <c r="K18" i="7"/>
  <c r="J18" i="7"/>
  <c r="I18" i="7"/>
  <c r="H18" i="7"/>
  <c r="G18" i="7"/>
  <c r="E18" i="7"/>
  <c r="K15" i="7"/>
  <c r="J15" i="7"/>
  <c r="I15" i="7"/>
  <c r="H15" i="7"/>
  <c r="G15" i="7"/>
  <c r="F15" i="7"/>
  <c r="E15" i="7"/>
  <c r="K13" i="7"/>
  <c r="J13" i="7"/>
  <c r="I13" i="7"/>
  <c r="H13" i="7"/>
  <c r="G13" i="7"/>
  <c r="E13" i="7"/>
  <c r="I56" i="7" l="1"/>
  <c r="H56" i="7"/>
  <c r="F56" i="7"/>
  <c r="J56" i="7"/>
  <c r="G56" i="7"/>
  <c r="K56" i="7"/>
  <c r="E56" i="7"/>
  <c r="B73" i="7"/>
  <c r="B81" i="7" l="1"/>
  <c r="B67" i="7" l="1"/>
  <c r="B68" i="7"/>
  <c r="B69" i="7"/>
  <c r="B60" i="7" l="1"/>
  <c r="B74" i="7"/>
  <c r="B62" i="7"/>
  <c r="B59" i="7"/>
  <c r="B63" i="7"/>
  <c r="B61" i="7"/>
  <c r="B70" i="7" l="1"/>
  <c r="B64" i="7"/>
</calcChain>
</file>

<file path=xl/sharedStrings.xml><?xml version="1.0" encoding="utf-8"?>
<sst xmlns="http://schemas.openxmlformats.org/spreadsheetml/2006/main" count="251" uniqueCount="134">
  <si>
    <t>DEPARTAMENTO / EMPRESA</t>
  </si>
  <si>
    <t>LOCALIDAD</t>
  </si>
  <si>
    <t>PRODUCTO 611  CONSTRUCCIÓN DE VIVIENDAS</t>
  </si>
  <si>
    <t xml:space="preserve">1 - CONCEPCION </t>
  </si>
  <si>
    <t>7 - ITAPÚA</t>
  </si>
  <si>
    <t>14 - CANINDEYÚ</t>
  </si>
  <si>
    <t>4 - GUAIRA</t>
  </si>
  <si>
    <t>CARLOS ANTONIO LOPEZ</t>
  </si>
  <si>
    <t>13 - AMAMBAY</t>
  </si>
  <si>
    <t>CAPITAN BADO</t>
  </si>
  <si>
    <t>BELLA VISTA</t>
  </si>
  <si>
    <t>VILLA YGATIMI</t>
  </si>
  <si>
    <t>FRANCISCO CABALLERO ALVAREZ</t>
  </si>
  <si>
    <t>CONFORTEC S.R.L.</t>
  </si>
  <si>
    <t>CURUGUATY</t>
  </si>
  <si>
    <t>ING. MARIO IBARROLA</t>
  </si>
  <si>
    <t>TOTAL VIVIENDAS</t>
  </si>
  <si>
    <t>ING. ALEJANDRO PEREZ HERAS</t>
  </si>
  <si>
    <t>PUNTAL CONSTRUCCIONES</t>
  </si>
  <si>
    <t>CAMBYRETA</t>
  </si>
  <si>
    <t>ARQ. CELSO MORENO</t>
  </si>
  <si>
    <t>ARQUITECTONICA S.R.L.</t>
  </si>
  <si>
    <t>16 - BOQUERON</t>
  </si>
  <si>
    <t>MCAL. ESTIGARRIBIA</t>
  </si>
  <si>
    <t>EN EJECUCIÓN</t>
  </si>
  <si>
    <t>10 - ALTO PARANA</t>
  </si>
  <si>
    <t>11 - CENTRAL</t>
  </si>
  <si>
    <t>CAPIATA</t>
  </si>
  <si>
    <t>15 - PRESIDENTE HAYES</t>
  </si>
  <si>
    <t>ING. FERNANDO MORENO</t>
  </si>
  <si>
    <t>PUERTO FALCON</t>
  </si>
  <si>
    <t>HORQUETA</t>
  </si>
  <si>
    <t>NAD CONSTRUCTORA</t>
  </si>
  <si>
    <t>GUARAMBARÉ</t>
  </si>
  <si>
    <t>CONSORCIO ZBD</t>
  </si>
  <si>
    <t>SAN ISIDRO II - HERNANDARIAS</t>
  </si>
  <si>
    <t>MINGA GUAZÚ</t>
  </si>
  <si>
    <t>MARIO IBARROLA</t>
  </si>
  <si>
    <t>LLAMADO</t>
  </si>
  <si>
    <t>LPN 1/14</t>
  </si>
  <si>
    <t>LPN 1/15</t>
  </si>
  <si>
    <t>LPN 3/15</t>
  </si>
  <si>
    <t>MBOCAYATY</t>
  </si>
  <si>
    <t>LPN 1/16</t>
  </si>
  <si>
    <t>A INICIAR</t>
  </si>
  <si>
    <t>LPN 4/16</t>
  </si>
  <si>
    <t>RESCINDIDA</t>
  </si>
  <si>
    <t>TOTAL</t>
  </si>
  <si>
    <t>CORP. CONSTRUCTIVA S.R.L.</t>
  </si>
  <si>
    <t>ALFA &amp; OMEGA S.A.</t>
  </si>
  <si>
    <t>ETCHEVERRY CONSTRUCCIONES S.A.</t>
  </si>
  <si>
    <t>Dirección de Planificación y Presupuesto</t>
  </si>
  <si>
    <t xml:space="preserve"> </t>
  </si>
  <si>
    <t>CORPORACIÓN CONSTRUCTIVA SRL</t>
  </si>
  <si>
    <t>LPN 5/16</t>
  </si>
  <si>
    <t>YBY YAU</t>
  </si>
  <si>
    <t>LPN 1/18</t>
  </si>
  <si>
    <t>2 - SAN Pedro</t>
  </si>
  <si>
    <t xml:space="preserve">ANTONIO CABRERA </t>
  </si>
  <si>
    <t>SAN ESTANISLAO</t>
  </si>
  <si>
    <t>LPN 1/17</t>
  </si>
  <si>
    <t>CONSORCIO JMJD</t>
  </si>
  <si>
    <t>ITÁ</t>
  </si>
  <si>
    <t>INICIATIVAS CONSTRUCTIVAS</t>
  </si>
  <si>
    <t>LUQUE</t>
  </si>
  <si>
    <t>MM INGENIERIA</t>
  </si>
  <si>
    <t>LIMPIO</t>
  </si>
  <si>
    <t>LPN 4/17</t>
  </si>
  <si>
    <t>ITAGUA</t>
  </si>
  <si>
    <t>JUAN AGUSTÍN CANATA</t>
  </si>
  <si>
    <t>SALTO DEL GUAIRÁ</t>
  </si>
  <si>
    <t>INGEMANT</t>
  </si>
  <si>
    <t>PUERTO PINASCO</t>
  </si>
  <si>
    <t>VILLA HAYES</t>
  </si>
  <si>
    <t>SIAF</t>
  </si>
  <si>
    <t>PARALIZADA</t>
  </si>
  <si>
    <t>CULMINADA</t>
  </si>
  <si>
    <t>NUEVO PROYECTO</t>
  </si>
  <si>
    <t xml:space="preserve">LUQUE </t>
  </si>
  <si>
    <t>CONSORCIO LEVY-GAMARRA</t>
  </si>
  <si>
    <t>INICIATIVAS CONSTRUCTIVAS S.A.</t>
  </si>
  <si>
    <t>RESUMEN 2017</t>
  </si>
  <si>
    <t xml:space="preserve">EN EJECUCIÓN </t>
  </si>
  <si>
    <t>SIAF A MODIFICAR</t>
  </si>
  <si>
    <t>A CANCELAR</t>
  </si>
  <si>
    <t xml:space="preserve">Proyecto: 7 CONSTRUCCIÓN DE 4500 SOLUCIONES HABITACIONALES EN EL PY (CHE TAPY-I)   </t>
  </si>
  <si>
    <t>RESUMEN SIAF A INCLUIR 2018</t>
  </si>
  <si>
    <t xml:space="preserve">RESUMEN  SIAF INICIAL 2018 </t>
  </si>
  <si>
    <t>YPEJHU</t>
  </si>
  <si>
    <t>RITTER CONSTRUCCIONES S.R.L.</t>
  </si>
  <si>
    <t>LPN 4/18</t>
  </si>
  <si>
    <t>EJERCICIO 2018</t>
  </si>
  <si>
    <t>EJERCICIO 2017</t>
  </si>
  <si>
    <t>COMUNIDAD SAN CRISTOBAL Y JESUS MISERICORDIOSO</t>
  </si>
  <si>
    <t xml:space="preserve">ASENTAMIENTO NUEVO AMANECER Y FULGENCIO YEGROS </t>
  </si>
  <si>
    <t>ASENTAMIENTO NUEVO AMANECER Y MARISCAL LÓPEZ</t>
  </si>
  <si>
    <t>ASENTAMIENTO KO'E ROSY</t>
  </si>
  <si>
    <t>CULMINADAS DANY DURÁN</t>
  </si>
  <si>
    <t>OBSERVACIÓN</t>
  </si>
  <si>
    <t>CULMINADA 2016</t>
  </si>
  <si>
    <t>CULMINADA 2017</t>
  </si>
  <si>
    <t>CULMINADA 2019</t>
  </si>
  <si>
    <t>PROYECTO/ ASENTAMIENTO</t>
  </si>
  <si>
    <t>HECHA PYRA</t>
  </si>
  <si>
    <t>ASENTAMIENTO SAN BENITO</t>
  </si>
  <si>
    <t>ASENTAMIENTO GASPAR</t>
  </si>
  <si>
    <t>RESCINDIDO</t>
  </si>
  <si>
    <t>ASENTAMIENTO KO'E RORY</t>
  </si>
  <si>
    <t>LPN 6/19</t>
  </si>
  <si>
    <t xml:space="preserve">BARRIO SAN VALENTIN </t>
  </si>
  <si>
    <t>ASENTAMIENTO POTRERO POTY - ITA</t>
  </si>
  <si>
    <t>ASENTAMIENTO B°  PRIMAVERA</t>
  </si>
  <si>
    <t>COMUNIDAD INDIGENA XAMOK KASEK Y LAS FLORES</t>
  </si>
  <si>
    <t>COMUNIDAD INDIGENEA XAMOK KASEK Y LAS FLORES</t>
  </si>
  <si>
    <t>COMUNIDADES INDIGENAS PARAISO, LA PACIENCIA Y URUNDEY</t>
  </si>
  <si>
    <t>CULMINADA NÚÑEZ 2018</t>
  </si>
  <si>
    <t>CULMINADA DURÁN 2018</t>
  </si>
  <si>
    <t>CULMINADA  2018</t>
  </si>
  <si>
    <t>CULMINADA 2020</t>
  </si>
  <si>
    <t>AÑOS</t>
  </si>
  <si>
    <t>% DE AVANCE DE OBRAS AL 30/06/2020</t>
  </si>
  <si>
    <t>ESTADO ACTUAL DE LA OBRA AL 30/06/2020</t>
  </si>
  <si>
    <t>COMUNIDAD DE PLANCHADA</t>
  </si>
  <si>
    <t>ACCIONA SA</t>
  </si>
  <si>
    <t>PASO YOBAI</t>
  </si>
  <si>
    <t>LPN 7/19</t>
  </si>
  <si>
    <t>ASENTAMIENTO PAZ DEL CHACO</t>
  </si>
  <si>
    <t>CANCELADO 2019</t>
  </si>
  <si>
    <t>CONSORCIO LEVY - GAMARRA</t>
  </si>
  <si>
    <t>COMUNIDAD INDIGENA MATXAWAYA</t>
  </si>
  <si>
    <t>RESUMEN  SIAF INICIAL AL 30/06/2020</t>
  </si>
  <si>
    <t>RESUMEN  SIAF A INCLUIR</t>
  </si>
  <si>
    <t>A LICITAR</t>
  </si>
  <si>
    <t xml:space="preserve">A LICITAR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</si>
</sst>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64" formatCode="_-* #,##0.00\ _€_-;\-* #,##0.00\ _€_-;_-* &quot;-&quot;??\ _€_-;_-@_-"/>
    <numFmt numFmtId="165" formatCode="_(* #,##0.00_);_(* \(#,##0.00\);_(* &quot;-&quot;??_);_(@_)"/>
    <numFmt numFmtId="166" formatCode="#,##0_ ;\-#,##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sz val="10"/>
      <name val="Calibri"/>
      <family val="2"/>
      <scheme val="minor"/>
    </font>
    <font>
      <b/>
      <sz val="10"/>
      <name val="Arial"/>
      <family val="2"/>
    </font>
    <font>
      <b/>
      <i/>
      <sz val="14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i/>
      <sz val="9"/>
      <color theme="0"/>
      <name val="Calibri"/>
      <family val="2"/>
      <scheme val="minor"/>
    </font>
    <font>
      <b/>
      <i/>
      <sz val="9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4"/>
      <name val="Calibri"/>
      <family val="2"/>
      <scheme val="minor"/>
    </font>
    <font>
      <sz val="10"/>
      <color rgb="FFFF0000"/>
      <name val="Arial"/>
      <family val="2"/>
    </font>
    <font>
      <sz val="9"/>
      <name val="Calibri"/>
      <family val="2"/>
    </font>
    <font>
      <sz val="8"/>
      <name val="Calibri"/>
      <family val="2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2" applyBorder="1"/>
    <xf numFmtId="0" fontId="3" fillId="0" borderId="0" xfId="2" applyFont="1" applyAlignment="1">
      <alignment vertical="center"/>
    </xf>
    <xf numFmtId="0" fontId="4" fillId="0" borderId="0" xfId="2" applyFont="1" applyFill="1" applyBorder="1"/>
    <xf numFmtId="0" fontId="2" fillId="0" borderId="0" xfId="2" applyFill="1"/>
    <xf numFmtId="0" fontId="5" fillId="0" borderId="0" xfId="2" applyFont="1"/>
    <xf numFmtId="0" fontId="2" fillId="0" borderId="0" xfId="2"/>
    <xf numFmtId="3" fontId="2" fillId="0" borderId="0" xfId="2" applyNumberFormat="1"/>
    <xf numFmtId="0" fontId="8" fillId="0" borderId="12" xfId="2" applyFont="1" applyFill="1" applyBorder="1" applyAlignment="1">
      <alignment horizontal="left" vertical="center"/>
    </xf>
    <xf numFmtId="0" fontId="8" fillId="0" borderId="13" xfId="2" applyFont="1" applyFill="1" applyBorder="1" applyAlignment="1">
      <alignment horizontal="center" vertical="center" wrapText="1"/>
    </xf>
    <xf numFmtId="10" fontId="8" fillId="0" borderId="13" xfId="2" applyNumberFormat="1" applyFont="1" applyFill="1" applyBorder="1" applyAlignment="1">
      <alignment horizontal="center" vertical="center" wrapText="1"/>
    </xf>
    <xf numFmtId="0" fontId="8" fillId="0" borderId="14" xfId="2" applyFont="1" applyFill="1" applyBorder="1" applyAlignment="1">
      <alignment horizontal="center" vertical="center" wrapText="1"/>
    </xf>
    <xf numFmtId="3" fontId="7" fillId="2" borderId="2" xfId="2" applyNumberFormat="1" applyFont="1" applyFill="1" applyBorder="1" applyAlignment="1">
      <alignment vertical="center"/>
    </xf>
    <xf numFmtId="3" fontId="7" fillId="2" borderId="1" xfId="2" applyNumberFormat="1" applyFont="1" applyFill="1" applyBorder="1" applyAlignment="1">
      <alignment vertical="center"/>
    </xf>
    <xf numFmtId="3" fontId="7" fillId="2" borderId="1" xfId="2" applyNumberFormat="1" applyFont="1" applyFill="1" applyBorder="1" applyAlignment="1">
      <alignment horizontal="center" vertical="center"/>
    </xf>
    <xf numFmtId="10" fontId="9" fillId="2" borderId="1" xfId="2" applyNumberFormat="1" applyFont="1" applyFill="1" applyBorder="1" applyAlignment="1">
      <alignment horizontal="center" vertical="center"/>
    </xf>
    <xf numFmtId="3" fontId="9" fillId="2" borderId="8" xfId="2" applyNumberFormat="1" applyFont="1" applyFill="1" applyBorder="1" applyAlignment="1">
      <alignment vertical="center"/>
    </xf>
    <xf numFmtId="0" fontId="10" fillId="0" borderId="2" xfId="2" applyFont="1" applyFill="1" applyBorder="1" applyAlignment="1">
      <alignment vertical="center"/>
    </xf>
    <xf numFmtId="0" fontId="10" fillId="0" borderId="1" xfId="2" applyFont="1" applyFill="1" applyBorder="1" applyAlignment="1">
      <alignment vertical="center" wrapText="1"/>
    </xf>
    <xf numFmtId="0" fontId="11" fillId="0" borderId="4" xfId="2" applyFont="1" applyFill="1" applyBorder="1" applyAlignment="1">
      <alignment horizontal="center" vertical="center" wrapText="1"/>
    </xf>
    <xf numFmtId="3" fontId="10" fillId="0" borderId="1" xfId="2" applyNumberFormat="1" applyFont="1" applyFill="1" applyBorder="1" applyAlignment="1">
      <alignment horizontal="right" vertical="center"/>
    </xf>
    <xf numFmtId="10" fontId="10" fillId="0" borderId="1" xfId="2" applyNumberFormat="1" applyFont="1" applyFill="1" applyBorder="1" applyAlignment="1">
      <alignment horizontal="center" vertical="center"/>
    </xf>
    <xf numFmtId="3" fontId="10" fillId="0" borderId="8" xfId="2" applyNumberFormat="1" applyFont="1" applyFill="1" applyBorder="1" applyAlignment="1">
      <alignment vertical="center"/>
    </xf>
    <xf numFmtId="0" fontId="7" fillId="2" borderId="2" xfId="2" applyFont="1" applyFill="1" applyBorder="1" applyAlignment="1">
      <alignment vertical="center" wrapText="1"/>
    </xf>
    <xf numFmtId="0" fontId="7" fillId="2" borderId="1" xfId="2" applyFont="1" applyFill="1" applyBorder="1" applyAlignment="1">
      <alignment vertical="center" wrapText="1"/>
    </xf>
    <xf numFmtId="0" fontId="12" fillId="0" borderId="2" xfId="2" applyFont="1" applyFill="1" applyBorder="1" applyAlignment="1">
      <alignment vertical="center" wrapText="1"/>
    </xf>
    <xf numFmtId="0" fontId="12" fillId="0" borderId="1" xfId="2" applyFont="1" applyFill="1" applyBorder="1" applyAlignment="1">
      <alignment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vertical="center" wrapText="1"/>
    </xf>
    <xf numFmtId="0" fontId="10" fillId="0" borderId="1" xfId="2" applyFont="1" applyFill="1" applyBorder="1" applyAlignment="1">
      <alignment vertical="center"/>
    </xf>
    <xf numFmtId="0" fontId="12" fillId="0" borderId="3" xfId="2" applyFont="1" applyFill="1" applyBorder="1" applyAlignment="1">
      <alignment vertical="center" wrapText="1"/>
    </xf>
    <xf numFmtId="0" fontId="12" fillId="0" borderId="4" xfId="2" applyFont="1" applyFill="1" applyBorder="1" applyAlignment="1">
      <alignment vertical="center" wrapText="1"/>
    </xf>
    <xf numFmtId="10" fontId="12" fillId="0" borderId="4" xfId="2" applyNumberFormat="1" applyFont="1" applyFill="1" applyBorder="1" applyAlignment="1">
      <alignment horizontal="center" vertical="center"/>
    </xf>
    <xf numFmtId="3" fontId="12" fillId="0" borderId="9" xfId="2" applyNumberFormat="1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37" fontId="7" fillId="2" borderId="6" xfId="1" applyNumberFormat="1" applyFont="1" applyFill="1" applyBorder="1" applyAlignment="1">
      <alignment horizontal="center" vertical="center"/>
    </xf>
    <xf numFmtId="37" fontId="7" fillId="2" borderId="7" xfId="1" applyNumberFormat="1" applyFont="1" applyFill="1" applyBorder="1" applyAlignment="1">
      <alignment vertical="center"/>
    </xf>
    <xf numFmtId="0" fontId="10" fillId="0" borderId="0" xfId="2" applyFont="1"/>
    <xf numFmtId="0" fontId="8" fillId="0" borderId="0" xfId="2" applyFont="1"/>
    <xf numFmtId="0" fontId="10" fillId="0" borderId="0" xfId="2" applyFont="1" applyBorder="1"/>
    <xf numFmtId="0" fontId="13" fillId="2" borderId="5" xfId="2" applyFont="1" applyFill="1" applyBorder="1" applyAlignment="1">
      <alignment horizontal="left" vertical="center"/>
    </xf>
    <xf numFmtId="0" fontId="14" fillId="0" borderId="1" xfId="2" applyFont="1" applyBorder="1"/>
    <xf numFmtId="3" fontId="14" fillId="0" borderId="1" xfId="2" applyNumberFormat="1" applyFont="1" applyBorder="1"/>
    <xf numFmtId="0" fontId="13" fillId="2" borderId="1" xfId="2" applyFont="1" applyFill="1" applyBorder="1"/>
    <xf numFmtId="3" fontId="13" fillId="2" borderId="1" xfId="2" applyNumberFormat="1" applyFont="1" applyFill="1" applyBorder="1"/>
    <xf numFmtId="0" fontId="8" fillId="0" borderId="15" xfId="2" applyFont="1" applyFill="1" applyBorder="1" applyAlignment="1">
      <alignment horizontal="center" vertical="center" wrapText="1"/>
    </xf>
    <xf numFmtId="3" fontId="10" fillId="0" borderId="1" xfId="2" applyNumberFormat="1" applyFont="1" applyFill="1" applyBorder="1" applyAlignment="1">
      <alignment horizontal="center" vertical="center"/>
    </xf>
    <xf numFmtId="3" fontId="12" fillId="0" borderId="1" xfId="2" applyNumberFormat="1" applyFont="1" applyFill="1" applyBorder="1" applyAlignment="1">
      <alignment horizontal="center" vertical="center"/>
    </xf>
    <xf numFmtId="3" fontId="12" fillId="0" borderId="4" xfId="2" applyNumberFormat="1" applyFont="1" applyFill="1" applyBorder="1" applyAlignment="1">
      <alignment horizontal="center" vertical="center"/>
    </xf>
    <xf numFmtId="166" fontId="7" fillId="2" borderId="6" xfId="1" applyNumberFormat="1" applyFont="1" applyFill="1" applyBorder="1" applyAlignment="1">
      <alignment horizontal="center" vertical="center"/>
    </xf>
    <xf numFmtId="3" fontId="10" fillId="3" borderId="8" xfId="2" applyNumberFormat="1" applyFont="1" applyFill="1" applyBorder="1" applyAlignment="1">
      <alignment vertical="center"/>
    </xf>
    <xf numFmtId="0" fontId="7" fillId="2" borderId="1" xfId="2" applyFont="1" applyFill="1" applyBorder="1" applyAlignment="1">
      <alignment horizontal="center" vertical="center" wrapText="1"/>
    </xf>
    <xf numFmtId="3" fontId="16" fillId="0" borderId="1" xfId="2" applyNumberFormat="1" applyFont="1" applyFill="1" applyBorder="1" applyAlignment="1">
      <alignment horizontal="center" vertical="center"/>
    </xf>
    <xf numFmtId="0" fontId="17" fillId="0" borderId="0" xfId="2" applyFont="1"/>
    <xf numFmtId="0" fontId="7" fillId="2" borderId="11" xfId="2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vertical="center" wrapText="1"/>
    </xf>
    <xf numFmtId="0" fontId="10" fillId="0" borderId="4" xfId="2" applyFont="1" applyFill="1" applyBorder="1" applyAlignment="1">
      <alignment vertical="center"/>
    </xf>
    <xf numFmtId="0" fontId="13" fillId="2" borderId="0" xfId="2" applyFont="1" applyFill="1" applyBorder="1" applyAlignment="1">
      <alignment horizontal="left" vertical="center"/>
    </xf>
    <xf numFmtId="3" fontId="14" fillId="0" borderId="0" xfId="2" applyNumberFormat="1" applyFont="1" applyBorder="1"/>
    <xf numFmtId="3" fontId="13" fillId="2" borderId="0" xfId="2" applyNumberFormat="1" applyFont="1" applyFill="1" applyBorder="1"/>
    <xf numFmtId="0" fontId="7" fillId="2" borderId="1" xfId="2" applyFont="1" applyFill="1" applyBorder="1" applyAlignment="1">
      <alignment horizontal="center" vertical="center" wrapText="1"/>
    </xf>
    <xf numFmtId="3" fontId="19" fillId="0" borderId="1" xfId="2" applyNumberFormat="1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3" fontId="18" fillId="0" borderId="0" xfId="2" applyNumberFormat="1" applyFont="1" applyFill="1" applyBorder="1" applyAlignment="1">
      <alignment vertical="center"/>
    </xf>
    <xf numFmtId="0" fontId="10" fillId="0" borderId="0" xfId="2" applyFont="1" applyFill="1" applyBorder="1" applyAlignment="1">
      <alignment vertical="center" wrapText="1"/>
    </xf>
    <xf numFmtId="0" fontId="12" fillId="0" borderId="0" xfId="2" applyFont="1" applyFill="1" applyBorder="1" applyAlignment="1">
      <alignment horizontal="center" vertical="center" wrapText="1"/>
    </xf>
    <xf numFmtId="3" fontId="10" fillId="0" borderId="0" xfId="2" applyNumberFormat="1" applyFont="1" applyFill="1" applyBorder="1" applyAlignment="1">
      <alignment horizontal="center" vertical="center"/>
    </xf>
    <xf numFmtId="0" fontId="2" fillId="0" borderId="0" xfId="2" applyFill="1" applyBorder="1"/>
    <xf numFmtId="3" fontId="19" fillId="0" borderId="0" xfId="2" applyNumberFormat="1" applyFont="1" applyFill="1" applyBorder="1" applyAlignment="1">
      <alignment horizontal="left" vertical="center" wrapText="1"/>
    </xf>
    <xf numFmtId="0" fontId="12" fillId="0" borderId="0" xfId="2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3" fontId="10" fillId="4" borderId="1" xfId="2" applyNumberFormat="1" applyFont="1" applyFill="1" applyBorder="1" applyAlignment="1">
      <alignment horizontal="center" vertical="center"/>
    </xf>
    <xf numFmtId="3" fontId="16" fillId="4" borderId="1" xfId="2" applyNumberFormat="1" applyFont="1" applyFill="1" applyBorder="1" applyAlignment="1">
      <alignment horizontal="center" vertical="center"/>
    </xf>
    <xf numFmtId="3" fontId="12" fillId="4" borderId="4" xfId="2" applyNumberFormat="1" applyFont="1" applyFill="1" applyBorder="1" applyAlignment="1">
      <alignment horizontal="center" vertical="center"/>
    </xf>
    <xf numFmtId="0" fontId="13" fillId="4" borderId="0" xfId="2" applyFont="1" applyFill="1" applyBorder="1" applyAlignment="1">
      <alignment horizontal="left" vertical="center"/>
    </xf>
    <xf numFmtId="3" fontId="13" fillId="4" borderId="0" xfId="2" applyNumberFormat="1" applyFont="1" applyFill="1" applyBorder="1"/>
    <xf numFmtId="3" fontId="10" fillId="0" borderId="9" xfId="2" applyNumberFormat="1" applyFont="1" applyFill="1" applyBorder="1" applyAlignment="1">
      <alignment vertical="center" wrapText="1"/>
    </xf>
    <xf numFmtId="0" fontId="5" fillId="0" borderId="0" xfId="2" applyFont="1" applyFill="1"/>
    <xf numFmtId="10" fontId="10" fillId="4" borderId="1" xfId="2" applyNumberFormat="1" applyFont="1" applyFill="1" applyBorder="1" applyAlignment="1">
      <alignment horizontal="center" vertical="center"/>
    </xf>
    <xf numFmtId="3" fontId="12" fillId="4" borderId="9" xfId="2" applyNumberFormat="1" applyFont="1" applyFill="1" applyBorder="1" applyAlignment="1">
      <alignment vertical="center"/>
    </xf>
    <xf numFmtId="0" fontId="21" fillId="0" borderId="4" xfId="2" applyFont="1" applyFill="1" applyBorder="1" applyAlignment="1">
      <alignment vertical="center" wrapText="1"/>
    </xf>
    <xf numFmtId="0" fontId="5" fillId="0" borderId="0" xfId="2" applyFont="1" applyBorder="1" applyAlignment="1">
      <alignment horizontal="center"/>
    </xf>
    <xf numFmtId="3" fontId="21" fillId="0" borderId="1" xfId="2" applyNumberFormat="1" applyFont="1" applyFill="1" applyBorder="1" applyAlignment="1">
      <alignment horizontal="left" vertical="center"/>
    </xf>
    <xf numFmtId="0" fontId="7" fillId="2" borderId="1" xfId="5" applyNumberFormat="1" applyFont="1" applyFill="1" applyBorder="1" applyAlignment="1">
      <alignment horizontal="center" vertical="center"/>
    </xf>
    <xf numFmtId="3" fontId="21" fillId="0" borderId="1" xfId="2" applyNumberFormat="1" applyFont="1" applyFill="1" applyBorder="1" applyAlignment="1">
      <alignment horizontal="left" vertical="center" wrapText="1"/>
    </xf>
    <xf numFmtId="3" fontId="7" fillId="2" borderId="17" xfId="2" applyNumberFormat="1" applyFont="1" applyFill="1" applyBorder="1" applyAlignment="1">
      <alignment horizontal="center" vertical="center"/>
    </xf>
    <xf numFmtId="3" fontId="10" fillId="0" borderId="17" xfId="2" applyNumberFormat="1" applyFont="1" applyFill="1" applyBorder="1" applyAlignment="1">
      <alignment horizontal="center" vertical="center"/>
    </xf>
    <xf numFmtId="3" fontId="12" fillId="0" borderId="17" xfId="2" applyNumberFormat="1" applyFont="1" applyFill="1" applyBorder="1" applyAlignment="1">
      <alignment horizontal="center" vertical="center"/>
    </xf>
    <xf numFmtId="3" fontId="12" fillId="0" borderId="18" xfId="2" applyNumberFormat="1" applyFont="1" applyFill="1" applyBorder="1" applyAlignment="1">
      <alignment horizontal="center" vertical="center"/>
    </xf>
    <xf numFmtId="0" fontId="7" fillId="2" borderId="4" xfId="2" applyFont="1" applyFill="1" applyBorder="1" applyAlignment="1">
      <alignment horizontal="center" vertical="center" wrapText="1"/>
    </xf>
    <xf numFmtId="0" fontId="2" fillId="0" borderId="1" xfId="2" applyFill="1" applyBorder="1"/>
    <xf numFmtId="0" fontId="4" fillId="0" borderId="1" xfId="2" applyFont="1" applyFill="1" applyBorder="1"/>
    <xf numFmtId="166" fontId="7" fillId="2" borderId="19" xfId="1" applyNumberFormat="1" applyFont="1" applyFill="1" applyBorder="1" applyAlignment="1">
      <alignment horizontal="center" vertical="center"/>
    </xf>
    <xf numFmtId="0" fontId="4" fillId="0" borderId="20" xfId="2" applyFont="1" applyFill="1" applyBorder="1"/>
    <xf numFmtId="0" fontId="4" fillId="0" borderId="1" xfId="2" applyFont="1" applyFill="1" applyBorder="1" applyAlignment="1"/>
    <xf numFmtId="10" fontId="19" fillId="0" borderId="1" xfId="2" applyNumberFormat="1" applyFont="1" applyFill="1" applyBorder="1" applyAlignment="1">
      <alignment horizontal="center" vertical="center"/>
    </xf>
    <xf numFmtId="3" fontId="12" fillId="3" borderId="4" xfId="2" applyNumberFormat="1" applyFont="1" applyFill="1" applyBorder="1" applyAlignment="1">
      <alignment horizontal="center" vertical="center"/>
    </xf>
    <xf numFmtId="3" fontId="15" fillId="2" borderId="16" xfId="0" applyNumberFormat="1" applyFont="1" applyFill="1" applyBorder="1" applyAlignment="1">
      <alignment horizontal="center" vertical="center"/>
    </xf>
    <xf numFmtId="3" fontId="15" fillId="2" borderId="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7" fillId="2" borderId="10" xfId="2" applyFont="1" applyFill="1" applyBorder="1" applyAlignment="1">
      <alignment horizontal="center" vertical="center"/>
    </xf>
    <xf numFmtId="0" fontId="7" fillId="2" borderId="11" xfId="2" applyFont="1" applyFill="1" applyBorder="1" applyAlignment="1">
      <alignment horizontal="center" vertical="center"/>
    </xf>
    <xf numFmtId="0" fontId="4" fillId="0" borderId="0" xfId="2" applyFont="1" applyAlignment="1">
      <alignment horizontal="center"/>
    </xf>
    <xf numFmtId="3" fontId="7" fillId="3" borderId="2" xfId="2" applyNumberFormat="1" applyFont="1" applyFill="1" applyBorder="1" applyAlignment="1">
      <alignment vertical="center"/>
    </xf>
  </cellXfs>
  <cellStyles count="6">
    <cellStyle name="Millares" xfId="1" builtinId="3"/>
    <cellStyle name="Millares [0]" xfId="5" builtinId="6"/>
    <cellStyle name="Millares 2" xfId="3"/>
    <cellStyle name="Millares 3" xf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149679</xdr:colOff>
      <xdr:row>0</xdr:row>
      <xdr:rowOff>95249</xdr:rowOff>
    </xdr:from>
    <xdr:to>
      <xdr:col>10</xdr:col>
      <xdr:colOff>639536</xdr:colOff>
      <xdr:row>1</xdr:row>
      <xdr:rowOff>40821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45822" y="95249"/>
          <a:ext cx="8123464" cy="10477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8"/>
  <sheetViews>
    <sheetView tabSelected="1" view="pageBreakPreview" topLeftCell="A4" zoomScale="70" zoomScaleNormal="85" zoomScaleSheetLayoutView="70" workbookViewId="0">
      <selection activeCell="A10" sqref="A10"/>
    </sheetView>
  </sheetViews>
  <sheetFormatPr baseColWidth="10" defaultColWidth="11.42578125" defaultRowHeight="12.75" x14ac:dyDescent="0.2"/>
  <cols>
    <col min="1" max="1" width="27" style="6" customWidth="1"/>
    <col min="2" max="2" width="15.85546875" style="6" customWidth="1"/>
    <col min="3" max="3" width="20.28515625" style="6" customWidth="1"/>
    <col min="4" max="4" width="9.7109375" style="6" customWidth="1"/>
    <col min="5" max="13" width="11.42578125" style="6" customWidth="1"/>
    <col min="14" max="14" width="13.28515625" style="6" customWidth="1"/>
    <col min="15" max="15" width="13.7109375" style="6" customWidth="1"/>
    <col min="16" max="23" width="11.42578125" style="6" customWidth="1"/>
    <col min="24" max="24" width="10.5703125" style="6" customWidth="1"/>
    <col min="25" max="25" width="6.28515625" style="6" customWidth="1"/>
    <col min="26" max="16384" width="11.42578125" style="6"/>
  </cols>
  <sheetData>
    <row r="1" spans="1:25" s="1" customFormat="1" ht="87" customHeight="1" x14ac:dyDescent="0.2">
      <c r="A1" s="102"/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25" s="2" customFormat="1" ht="18.75" customHeight="1" x14ac:dyDescent="0.3">
      <c r="A2" s="99" t="s">
        <v>51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</row>
    <row r="3" spans="1:25" s="3" customFormat="1" ht="21.95" customHeight="1" x14ac:dyDescent="0.2">
      <c r="A3" s="97" t="s">
        <v>85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</row>
    <row r="4" spans="1:25" s="4" customFormat="1" ht="56.25" customHeight="1" x14ac:dyDescent="0.2">
      <c r="A4" s="24" t="s">
        <v>0</v>
      </c>
      <c r="B4" s="24" t="s">
        <v>1</v>
      </c>
      <c r="C4" s="60" t="s">
        <v>102</v>
      </c>
      <c r="D4" s="24" t="s">
        <v>38</v>
      </c>
      <c r="E4" s="60" t="s">
        <v>74</v>
      </c>
      <c r="F4" s="60" t="s">
        <v>83</v>
      </c>
      <c r="G4" s="60" t="s">
        <v>44</v>
      </c>
      <c r="H4" s="60" t="s">
        <v>82</v>
      </c>
      <c r="I4" s="60" t="s">
        <v>76</v>
      </c>
      <c r="J4" s="60" t="s">
        <v>75</v>
      </c>
      <c r="K4" s="60" t="s">
        <v>46</v>
      </c>
      <c r="L4" s="60" t="s">
        <v>133</v>
      </c>
      <c r="M4" s="24" t="s">
        <v>120</v>
      </c>
      <c r="N4" s="24" t="s">
        <v>121</v>
      </c>
      <c r="O4" s="60" t="s">
        <v>98</v>
      </c>
      <c r="P4" s="60" t="s">
        <v>99</v>
      </c>
      <c r="Q4" s="60" t="s">
        <v>100</v>
      </c>
      <c r="R4" s="60" t="s">
        <v>117</v>
      </c>
      <c r="S4" s="60" t="s">
        <v>115</v>
      </c>
      <c r="T4" s="60" t="s">
        <v>116</v>
      </c>
      <c r="U4" s="60" t="s">
        <v>101</v>
      </c>
      <c r="V4" s="60" t="s">
        <v>118</v>
      </c>
      <c r="W4" s="60" t="s">
        <v>97</v>
      </c>
      <c r="X4" s="89" t="s">
        <v>119</v>
      </c>
    </row>
    <row r="5" spans="1:25" s="4" customFormat="1" ht="17.100000000000001" customHeight="1" x14ac:dyDescent="0.2">
      <c r="A5" s="8" t="s">
        <v>2</v>
      </c>
      <c r="B5" s="9"/>
      <c r="C5" s="9"/>
      <c r="D5" s="9"/>
      <c r="E5" s="45"/>
      <c r="F5" s="45"/>
      <c r="G5" s="45"/>
      <c r="H5" s="45"/>
      <c r="I5" s="45"/>
      <c r="J5" s="45"/>
      <c r="K5" s="45"/>
      <c r="L5" s="45"/>
      <c r="M5" s="10"/>
      <c r="N5" s="11"/>
      <c r="P5" s="45"/>
      <c r="Q5" s="45"/>
      <c r="R5" s="45"/>
      <c r="S5" s="45"/>
      <c r="T5" s="45"/>
      <c r="U5" s="45"/>
      <c r="V5" s="45"/>
      <c r="W5" s="45"/>
      <c r="X5" s="90"/>
      <c r="Y5" s="90"/>
    </row>
    <row r="6" spans="1:25" s="4" customFormat="1" ht="17.100000000000001" customHeight="1" x14ac:dyDescent="0.2">
      <c r="A6" s="12" t="s">
        <v>3</v>
      </c>
      <c r="B6" s="13"/>
      <c r="C6" s="13"/>
      <c r="D6" s="14"/>
      <c r="E6" s="14">
        <f>SUM(E7:E9)</f>
        <v>186</v>
      </c>
      <c r="F6" s="14">
        <f t="shared" ref="F6:L6" si="0">SUM(F7:F9)</f>
        <v>0</v>
      </c>
      <c r="G6" s="14">
        <f t="shared" si="0"/>
        <v>0</v>
      </c>
      <c r="H6" s="14">
        <f t="shared" si="0"/>
        <v>0</v>
      </c>
      <c r="I6" s="14">
        <f t="shared" si="0"/>
        <v>186</v>
      </c>
      <c r="J6" s="14">
        <f t="shared" si="0"/>
        <v>0</v>
      </c>
      <c r="K6" s="14">
        <f t="shared" si="0"/>
        <v>0</v>
      </c>
      <c r="L6" s="14">
        <f t="shared" si="0"/>
        <v>0</v>
      </c>
      <c r="M6" s="15"/>
      <c r="N6" s="16"/>
      <c r="P6" s="14">
        <f t="shared" ref="P6:W6" si="1">SUM(P7:P9)</f>
        <v>0</v>
      </c>
      <c r="Q6" s="14">
        <f t="shared" si="1"/>
        <v>130</v>
      </c>
      <c r="R6" s="14">
        <f t="shared" ref="R6:S6" si="2">SUM(R7:R9)</f>
        <v>0</v>
      </c>
      <c r="S6" s="14">
        <f t="shared" si="2"/>
        <v>0</v>
      </c>
      <c r="T6" s="14">
        <f t="shared" si="1"/>
        <v>0</v>
      </c>
      <c r="U6" s="14">
        <f t="shared" ref="U6:V6" si="3">SUM(U7:U9)</f>
        <v>0</v>
      </c>
      <c r="V6" s="14">
        <f t="shared" si="3"/>
        <v>0</v>
      </c>
      <c r="W6" s="85">
        <f t="shared" si="1"/>
        <v>0</v>
      </c>
      <c r="X6" s="85"/>
      <c r="Y6" s="83">
        <v>2020</v>
      </c>
    </row>
    <row r="7" spans="1:25" s="4" customFormat="1" ht="17.100000000000001" customHeight="1" x14ac:dyDescent="0.2">
      <c r="A7" s="17" t="s">
        <v>20</v>
      </c>
      <c r="B7" s="18" t="s">
        <v>31</v>
      </c>
      <c r="C7" s="55"/>
      <c r="D7" s="19" t="s">
        <v>43</v>
      </c>
      <c r="E7" s="46"/>
      <c r="F7" s="46"/>
      <c r="G7" s="46"/>
      <c r="H7" s="46"/>
      <c r="I7" s="46"/>
      <c r="J7" s="46"/>
      <c r="K7" s="46"/>
      <c r="L7" s="46"/>
      <c r="M7" s="21">
        <v>1</v>
      </c>
      <c r="N7" s="22" t="s">
        <v>76</v>
      </c>
      <c r="P7" s="46"/>
      <c r="Q7" s="46">
        <v>130</v>
      </c>
      <c r="R7" s="46"/>
      <c r="S7" s="46"/>
      <c r="T7" s="46"/>
      <c r="U7" s="46"/>
      <c r="V7" s="46"/>
      <c r="W7" s="86"/>
      <c r="X7" s="90">
        <v>2017</v>
      </c>
      <c r="Y7" s="90"/>
    </row>
    <row r="8" spans="1:25" s="4" customFormat="1" ht="17.100000000000001" customHeight="1" x14ac:dyDescent="0.2">
      <c r="A8" s="17" t="s">
        <v>80</v>
      </c>
      <c r="B8" s="18" t="s">
        <v>55</v>
      </c>
      <c r="C8" s="55" t="s">
        <v>103</v>
      </c>
      <c r="D8" s="19" t="s">
        <v>56</v>
      </c>
      <c r="E8" s="46">
        <v>184</v>
      </c>
      <c r="F8" s="46"/>
      <c r="G8" s="46"/>
      <c r="H8" s="46"/>
      <c r="I8" s="46">
        <v>184</v>
      </c>
      <c r="J8" s="46"/>
      <c r="K8" s="46"/>
      <c r="L8" s="46"/>
      <c r="M8" s="21">
        <v>1</v>
      </c>
      <c r="N8" s="22" t="s">
        <v>76</v>
      </c>
      <c r="P8" s="46"/>
      <c r="Q8" s="46"/>
      <c r="R8" s="46"/>
      <c r="S8" s="46"/>
      <c r="T8" s="46"/>
      <c r="U8" s="46"/>
      <c r="V8" s="46"/>
      <c r="W8" s="86"/>
      <c r="X8" s="90"/>
      <c r="Y8" s="90">
        <v>2020</v>
      </c>
    </row>
    <row r="9" spans="1:25" s="4" customFormat="1" ht="17.100000000000001" customHeight="1" x14ac:dyDescent="0.2">
      <c r="A9" s="17" t="s">
        <v>80</v>
      </c>
      <c r="B9" s="18" t="s">
        <v>55</v>
      </c>
      <c r="C9" s="55" t="s">
        <v>103</v>
      </c>
      <c r="D9" s="19"/>
      <c r="E9" s="46">
        <f>20-18</f>
        <v>2</v>
      </c>
      <c r="F9" s="46"/>
      <c r="G9" s="46"/>
      <c r="H9" s="46"/>
      <c r="I9" s="46">
        <v>2</v>
      </c>
      <c r="J9" s="46"/>
      <c r="K9" s="46"/>
      <c r="L9" s="46"/>
      <c r="M9" s="21">
        <v>1</v>
      </c>
      <c r="N9" s="22" t="s">
        <v>76</v>
      </c>
      <c r="P9" s="46"/>
      <c r="Q9" s="46"/>
      <c r="R9" s="46"/>
      <c r="S9" s="46"/>
      <c r="T9" s="46"/>
      <c r="U9" s="46"/>
      <c r="V9" s="46"/>
      <c r="W9" s="86"/>
      <c r="X9" s="90"/>
      <c r="Y9" s="90">
        <v>2020</v>
      </c>
    </row>
    <row r="10" spans="1:25" s="4" customFormat="1" ht="12.75" customHeight="1" x14ac:dyDescent="0.2">
      <c r="A10" s="103" t="s">
        <v>57</v>
      </c>
      <c r="B10" s="13"/>
      <c r="C10" s="13"/>
      <c r="D10" s="14"/>
      <c r="E10" s="14">
        <f>SUM(E11:E12)</f>
        <v>140</v>
      </c>
      <c r="F10" s="14">
        <f t="shared" ref="F10:L10" si="4">SUM(F11:F12)</f>
        <v>0</v>
      </c>
      <c r="G10" s="14">
        <f t="shared" si="4"/>
        <v>0</v>
      </c>
      <c r="H10" s="14">
        <f t="shared" si="4"/>
        <v>140</v>
      </c>
      <c r="I10" s="14">
        <f t="shared" si="4"/>
        <v>0</v>
      </c>
      <c r="J10" s="14">
        <f t="shared" si="4"/>
        <v>0</v>
      </c>
      <c r="K10" s="14">
        <f t="shared" si="4"/>
        <v>0</v>
      </c>
      <c r="L10" s="14">
        <f t="shared" si="4"/>
        <v>0</v>
      </c>
      <c r="M10" s="15"/>
      <c r="N10" s="16"/>
      <c r="P10" s="14">
        <f t="shared" ref="P10:W10" si="5">SUM(P11)</f>
        <v>0</v>
      </c>
      <c r="Q10" s="14">
        <f t="shared" si="5"/>
        <v>0</v>
      </c>
      <c r="R10" s="14">
        <f t="shared" si="5"/>
        <v>85</v>
      </c>
      <c r="S10" s="14">
        <f t="shared" si="5"/>
        <v>0</v>
      </c>
      <c r="T10" s="14">
        <f t="shared" si="5"/>
        <v>0</v>
      </c>
      <c r="U10" s="14">
        <f t="shared" si="5"/>
        <v>0</v>
      </c>
      <c r="V10" s="14">
        <f t="shared" si="5"/>
        <v>0</v>
      </c>
      <c r="W10" s="85">
        <f t="shared" si="5"/>
        <v>0</v>
      </c>
      <c r="X10" s="85"/>
      <c r="Y10" s="83">
        <v>2020</v>
      </c>
    </row>
    <row r="11" spans="1:25" s="4" customFormat="1" ht="17.100000000000001" customHeight="1" x14ac:dyDescent="0.2">
      <c r="A11" s="17" t="s">
        <v>58</v>
      </c>
      <c r="B11" s="18" t="s">
        <v>59</v>
      </c>
      <c r="C11" s="55"/>
      <c r="D11" s="19" t="s">
        <v>60</v>
      </c>
      <c r="E11" s="46"/>
      <c r="F11" s="46"/>
      <c r="G11" s="46"/>
      <c r="H11" s="46"/>
      <c r="I11" s="46"/>
      <c r="J11" s="46"/>
      <c r="K11" s="46"/>
      <c r="L11" s="46"/>
      <c r="M11" s="21">
        <v>1</v>
      </c>
      <c r="N11" s="22" t="s">
        <v>76</v>
      </c>
      <c r="P11" s="46"/>
      <c r="Q11" s="46"/>
      <c r="R11" s="46">
        <v>85</v>
      </c>
      <c r="S11" s="46"/>
      <c r="T11" s="46"/>
      <c r="U11" s="46"/>
      <c r="V11" s="46"/>
      <c r="W11" s="86"/>
      <c r="X11" s="90">
        <v>2018</v>
      </c>
      <c r="Y11" s="90"/>
    </row>
    <row r="12" spans="1:25" s="4" customFormat="1" ht="17.100000000000001" customHeight="1" x14ac:dyDescent="0.2">
      <c r="A12" s="17" t="s">
        <v>123</v>
      </c>
      <c r="B12" s="18" t="s">
        <v>124</v>
      </c>
      <c r="C12" s="82" t="s">
        <v>122</v>
      </c>
      <c r="D12" s="19" t="s">
        <v>125</v>
      </c>
      <c r="E12" s="46">
        <v>140</v>
      </c>
      <c r="F12" s="46"/>
      <c r="G12" s="46"/>
      <c r="H12" s="46">
        <v>140</v>
      </c>
      <c r="I12" s="46"/>
      <c r="J12" s="46"/>
      <c r="K12" s="46"/>
      <c r="L12" s="46"/>
      <c r="M12" s="21">
        <v>0.35389999999999999</v>
      </c>
      <c r="N12" s="22" t="s">
        <v>24</v>
      </c>
      <c r="P12" s="46"/>
      <c r="Q12" s="46"/>
      <c r="R12" s="46"/>
      <c r="S12" s="46"/>
      <c r="T12" s="46"/>
      <c r="U12" s="46"/>
      <c r="V12" s="46"/>
      <c r="W12" s="86"/>
      <c r="X12" s="90"/>
      <c r="Y12" s="90">
        <v>2020</v>
      </c>
    </row>
    <row r="13" spans="1:25" s="4" customFormat="1" ht="17.100000000000001" customHeight="1" x14ac:dyDescent="0.2">
      <c r="A13" s="12" t="s">
        <v>6</v>
      </c>
      <c r="B13" s="13"/>
      <c r="C13" s="13"/>
      <c r="D13" s="14"/>
      <c r="E13" s="14">
        <f>SUM(E14:E14)</f>
        <v>0</v>
      </c>
      <c r="F13" s="14"/>
      <c r="G13" s="14">
        <f t="shared" ref="G13:L13" si="6">SUM(G14:G14)</f>
        <v>0</v>
      </c>
      <c r="H13" s="14">
        <f t="shared" si="6"/>
        <v>0</v>
      </c>
      <c r="I13" s="14">
        <f t="shared" si="6"/>
        <v>0</v>
      </c>
      <c r="J13" s="14">
        <f t="shared" si="6"/>
        <v>0</v>
      </c>
      <c r="K13" s="14">
        <f t="shared" si="6"/>
        <v>0</v>
      </c>
      <c r="L13" s="14">
        <f t="shared" si="6"/>
        <v>0</v>
      </c>
      <c r="M13" s="15"/>
      <c r="N13" s="16"/>
      <c r="P13" s="14">
        <f t="shared" ref="P13:W13" si="7">SUM(P14:P14)</f>
        <v>100</v>
      </c>
      <c r="Q13" s="14">
        <f t="shared" si="7"/>
        <v>0</v>
      </c>
      <c r="R13" s="14">
        <f t="shared" si="7"/>
        <v>0</v>
      </c>
      <c r="S13" s="14">
        <f t="shared" si="7"/>
        <v>0</v>
      </c>
      <c r="T13" s="14">
        <f t="shared" si="7"/>
        <v>0</v>
      </c>
      <c r="U13" s="14">
        <f t="shared" si="7"/>
        <v>0</v>
      </c>
      <c r="V13" s="14">
        <f t="shared" si="7"/>
        <v>0</v>
      </c>
      <c r="W13" s="85">
        <f t="shared" si="7"/>
        <v>0</v>
      </c>
      <c r="X13" s="85"/>
      <c r="Y13" s="90"/>
    </row>
    <row r="14" spans="1:25" s="4" customFormat="1" ht="17.100000000000001" customHeight="1" x14ac:dyDescent="0.2">
      <c r="A14" s="17" t="s">
        <v>17</v>
      </c>
      <c r="B14" s="18" t="s">
        <v>42</v>
      </c>
      <c r="C14" s="55"/>
      <c r="D14" s="19" t="s">
        <v>40</v>
      </c>
      <c r="E14" s="46"/>
      <c r="F14" s="46"/>
      <c r="G14" s="46"/>
      <c r="H14" s="46"/>
      <c r="I14" s="46"/>
      <c r="J14" s="46"/>
      <c r="K14" s="46"/>
      <c r="L14" s="46"/>
      <c r="M14" s="21">
        <v>1</v>
      </c>
      <c r="N14" s="22" t="s">
        <v>76</v>
      </c>
      <c r="P14" s="46">
        <v>100</v>
      </c>
      <c r="Q14" s="46"/>
      <c r="R14" s="46"/>
      <c r="S14" s="46"/>
      <c r="T14" s="46"/>
      <c r="U14" s="46"/>
      <c r="V14" s="46"/>
      <c r="W14" s="86"/>
      <c r="X14" s="90">
        <v>2016</v>
      </c>
      <c r="Y14" s="90"/>
    </row>
    <row r="15" spans="1:25" s="4" customFormat="1" ht="17.100000000000001" customHeight="1" x14ac:dyDescent="0.2">
      <c r="A15" s="23" t="s">
        <v>4</v>
      </c>
      <c r="B15" s="24"/>
      <c r="C15" s="24"/>
      <c r="D15" s="51"/>
      <c r="E15" s="14">
        <f>SUM(E16:E17)</f>
        <v>0</v>
      </c>
      <c r="F15" s="14">
        <f>SUM(F16:F17)</f>
        <v>0</v>
      </c>
      <c r="G15" s="14">
        <f t="shared" ref="G15:L15" si="8">SUM(G16:G17)</f>
        <v>0</v>
      </c>
      <c r="H15" s="14">
        <f t="shared" si="8"/>
        <v>0</v>
      </c>
      <c r="I15" s="14">
        <f t="shared" si="8"/>
        <v>0</v>
      </c>
      <c r="J15" s="14">
        <f t="shared" si="8"/>
        <v>0</v>
      </c>
      <c r="K15" s="14">
        <f t="shared" si="8"/>
        <v>0</v>
      </c>
      <c r="L15" s="14">
        <f t="shared" si="8"/>
        <v>0</v>
      </c>
      <c r="M15" s="15"/>
      <c r="N15" s="16"/>
      <c r="P15" s="14">
        <f t="shared" ref="P15:W15" si="9">SUM(P16:P17)</f>
        <v>141</v>
      </c>
      <c r="Q15" s="14">
        <f t="shared" si="9"/>
        <v>0</v>
      </c>
      <c r="R15" s="14">
        <f t="shared" ref="R15:S15" si="10">SUM(R16:R17)</f>
        <v>0</v>
      </c>
      <c r="S15" s="14">
        <f t="shared" si="10"/>
        <v>0</v>
      </c>
      <c r="T15" s="14">
        <f t="shared" si="9"/>
        <v>0</v>
      </c>
      <c r="U15" s="14">
        <f t="shared" ref="U15:V15" si="11">SUM(U16:U17)</f>
        <v>100</v>
      </c>
      <c r="V15" s="14">
        <f t="shared" si="11"/>
        <v>0</v>
      </c>
      <c r="W15" s="85">
        <f t="shared" si="9"/>
        <v>100</v>
      </c>
      <c r="X15" s="85"/>
      <c r="Y15" s="83"/>
    </row>
    <row r="16" spans="1:25" s="4" customFormat="1" ht="17.100000000000001" customHeight="1" x14ac:dyDescent="0.2">
      <c r="A16" s="28" t="s">
        <v>48</v>
      </c>
      <c r="B16" s="18" t="s">
        <v>19</v>
      </c>
      <c r="C16" s="18"/>
      <c r="D16" s="27" t="s">
        <v>39</v>
      </c>
      <c r="E16" s="46"/>
      <c r="F16" s="46"/>
      <c r="G16" s="46"/>
      <c r="H16" s="46"/>
      <c r="I16" s="46"/>
      <c r="J16" s="46"/>
      <c r="K16" s="46"/>
      <c r="L16" s="46"/>
      <c r="M16" s="21">
        <v>1</v>
      </c>
      <c r="N16" s="22" t="s">
        <v>76</v>
      </c>
      <c r="P16" s="46">
        <v>141</v>
      </c>
      <c r="Q16" s="46"/>
      <c r="R16" s="46"/>
      <c r="S16" s="46"/>
      <c r="T16" s="46"/>
      <c r="U16" s="46"/>
      <c r="V16" s="46"/>
      <c r="W16" s="86"/>
      <c r="X16" s="90">
        <v>2016</v>
      </c>
      <c r="Y16" s="90"/>
    </row>
    <row r="17" spans="1:25" s="4" customFormat="1" ht="17.100000000000001" customHeight="1" x14ac:dyDescent="0.2">
      <c r="A17" s="28" t="s">
        <v>53</v>
      </c>
      <c r="B17" s="18" t="s">
        <v>7</v>
      </c>
      <c r="C17" s="62" t="s">
        <v>109</v>
      </c>
      <c r="D17" s="27" t="s">
        <v>54</v>
      </c>
      <c r="E17" s="46"/>
      <c r="F17" s="46"/>
      <c r="G17" s="46"/>
      <c r="H17" s="46"/>
      <c r="I17" s="46"/>
      <c r="J17" s="46"/>
      <c r="K17" s="46"/>
      <c r="L17" s="46"/>
      <c r="M17" s="21">
        <v>1</v>
      </c>
      <c r="N17" s="22" t="s">
        <v>76</v>
      </c>
      <c r="P17" s="46"/>
      <c r="Q17" s="46"/>
      <c r="R17" s="46"/>
      <c r="S17" s="46"/>
      <c r="T17" s="46"/>
      <c r="U17" s="46">
        <v>100</v>
      </c>
      <c r="V17" s="46"/>
      <c r="W17" s="86">
        <v>100</v>
      </c>
      <c r="X17" s="90">
        <v>2019</v>
      </c>
      <c r="Y17" s="90"/>
    </row>
    <row r="18" spans="1:25" s="4" customFormat="1" ht="17.100000000000001" customHeight="1" x14ac:dyDescent="0.2">
      <c r="A18" s="23" t="s">
        <v>25</v>
      </c>
      <c r="B18" s="24"/>
      <c r="C18" s="24"/>
      <c r="D18" s="51"/>
      <c r="E18" s="14">
        <f>SUM(E19:E20)</f>
        <v>0</v>
      </c>
      <c r="F18" s="14"/>
      <c r="G18" s="14">
        <f t="shared" ref="G18:L18" si="12">SUM(G19:G20)</f>
        <v>0</v>
      </c>
      <c r="H18" s="14">
        <f t="shared" si="12"/>
        <v>0</v>
      </c>
      <c r="I18" s="14">
        <f t="shared" si="12"/>
        <v>0</v>
      </c>
      <c r="J18" s="14">
        <f t="shared" si="12"/>
        <v>0</v>
      </c>
      <c r="K18" s="14">
        <f t="shared" si="12"/>
        <v>0</v>
      </c>
      <c r="L18" s="14">
        <f t="shared" si="12"/>
        <v>0</v>
      </c>
      <c r="M18" s="15"/>
      <c r="N18" s="16"/>
      <c r="P18" s="14">
        <f t="shared" ref="P18:W18" si="13">SUM(P19:P20)</f>
        <v>0</v>
      </c>
      <c r="Q18" s="14">
        <f t="shared" si="13"/>
        <v>255</v>
      </c>
      <c r="R18" s="14">
        <f t="shared" ref="R18:S18" si="14">SUM(R19:R20)</f>
        <v>0</v>
      </c>
      <c r="S18" s="14">
        <f t="shared" si="14"/>
        <v>0</v>
      </c>
      <c r="T18" s="14">
        <f t="shared" si="13"/>
        <v>0</v>
      </c>
      <c r="U18" s="14">
        <f t="shared" ref="U18:V18" si="15">SUM(U19:U20)</f>
        <v>0</v>
      </c>
      <c r="V18" s="14">
        <f t="shared" si="15"/>
        <v>0</v>
      </c>
      <c r="W18" s="85">
        <f t="shared" si="13"/>
        <v>0</v>
      </c>
      <c r="X18" s="85"/>
      <c r="Y18" s="83"/>
    </row>
    <row r="19" spans="1:25" s="4" customFormat="1" ht="17.100000000000001" customHeight="1" x14ac:dyDescent="0.2">
      <c r="A19" s="28" t="s">
        <v>34</v>
      </c>
      <c r="B19" s="29" t="s">
        <v>35</v>
      </c>
      <c r="C19" s="56"/>
      <c r="D19" s="19" t="s">
        <v>43</v>
      </c>
      <c r="E19" s="46"/>
      <c r="F19" s="46"/>
      <c r="G19" s="46"/>
      <c r="H19" s="46"/>
      <c r="I19" s="46"/>
      <c r="J19" s="46"/>
      <c r="K19" s="46"/>
      <c r="L19" s="46"/>
      <c r="M19" s="21">
        <v>1</v>
      </c>
      <c r="N19" s="22" t="s">
        <v>76</v>
      </c>
      <c r="P19" s="46"/>
      <c r="Q19" s="46">
        <v>130</v>
      </c>
      <c r="R19" s="46"/>
      <c r="S19" s="46"/>
      <c r="T19" s="46"/>
      <c r="U19" s="46"/>
      <c r="V19" s="46"/>
      <c r="W19" s="86"/>
      <c r="X19" s="90">
        <v>2017</v>
      </c>
      <c r="Y19" s="90"/>
    </row>
    <row r="20" spans="1:25" s="4" customFormat="1" ht="17.100000000000001" customHeight="1" x14ac:dyDescent="0.2">
      <c r="A20" s="28" t="s">
        <v>21</v>
      </c>
      <c r="B20" s="18" t="s">
        <v>36</v>
      </c>
      <c r="C20" s="55"/>
      <c r="D20" s="19" t="s">
        <v>43</v>
      </c>
      <c r="E20" s="46"/>
      <c r="F20" s="46"/>
      <c r="G20" s="46"/>
      <c r="H20" s="46"/>
      <c r="I20" s="46"/>
      <c r="J20" s="46"/>
      <c r="K20" s="46"/>
      <c r="L20" s="46"/>
      <c r="M20" s="21">
        <v>1</v>
      </c>
      <c r="N20" s="22" t="s">
        <v>76</v>
      </c>
      <c r="P20" s="46"/>
      <c r="Q20" s="46">
        <v>125</v>
      </c>
      <c r="R20" s="46"/>
      <c r="S20" s="46"/>
      <c r="T20" s="46"/>
      <c r="U20" s="46"/>
      <c r="V20" s="46"/>
      <c r="W20" s="86"/>
      <c r="X20" s="90">
        <v>2017</v>
      </c>
      <c r="Y20" s="90"/>
    </row>
    <row r="21" spans="1:25" s="4" customFormat="1" ht="17.100000000000001" customHeight="1" x14ac:dyDescent="0.2">
      <c r="A21" s="23" t="s">
        <v>26</v>
      </c>
      <c r="B21" s="24"/>
      <c r="C21" s="24"/>
      <c r="D21" s="51"/>
      <c r="E21" s="14">
        <f>SUM(E22:E24)</f>
        <v>0</v>
      </c>
      <c r="F21" s="14">
        <f>SUM(F22:F35)</f>
        <v>100</v>
      </c>
      <c r="G21" s="14">
        <f t="shared" ref="G21:L21" si="16">SUM(G22:G35)</f>
        <v>0</v>
      </c>
      <c r="H21" s="14">
        <f t="shared" si="16"/>
        <v>0</v>
      </c>
      <c r="I21" s="14">
        <f t="shared" si="16"/>
        <v>0</v>
      </c>
      <c r="J21" s="14">
        <f t="shared" si="16"/>
        <v>0</v>
      </c>
      <c r="K21" s="14">
        <f t="shared" si="16"/>
        <v>0</v>
      </c>
      <c r="L21" s="14">
        <f t="shared" si="16"/>
        <v>100</v>
      </c>
      <c r="M21" s="15"/>
      <c r="N21" s="16"/>
      <c r="P21" s="14">
        <f t="shared" ref="P21:W21" si="17">SUM(P22:P34)</f>
        <v>0</v>
      </c>
      <c r="Q21" s="14">
        <f t="shared" si="17"/>
        <v>301</v>
      </c>
      <c r="R21" s="14">
        <f t="shared" ref="R21:S21" si="18">SUM(R22:R34)</f>
        <v>387</v>
      </c>
      <c r="S21" s="14">
        <f t="shared" si="18"/>
        <v>0</v>
      </c>
      <c r="T21" s="14">
        <f t="shared" si="17"/>
        <v>130</v>
      </c>
      <c r="U21" s="14">
        <f t="shared" ref="U21:V21" si="19">SUM(U22:U34)</f>
        <v>427</v>
      </c>
      <c r="V21" s="14">
        <f t="shared" si="19"/>
        <v>0</v>
      </c>
      <c r="W21" s="85">
        <f t="shared" si="17"/>
        <v>557</v>
      </c>
      <c r="X21" s="85"/>
      <c r="Y21" s="83">
        <v>2020</v>
      </c>
    </row>
    <row r="22" spans="1:25" s="3" customFormat="1" ht="17.100000000000001" customHeight="1" x14ac:dyDescent="0.2">
      <c r="A22" s="28" t="s">
        <v>18</v>
      </c>
      <c r="B22" s="18" t="s">
        <v>78</v>
      </c>
      <c r="C22" s="55"/>
      <c r="D22" s="19" t="s">
        <v>43</v>
      </c>
      <c r="E22" s="46"/>
      <c r="F22" s="46"/>
      <c r="G22" s="46"/>
      <c r="H22" s="46"/>
      <c r="I22" s="46"/>
      <c r="J22" s="46"/>
      <c r="K22" s="46"/>
      <c r="L22" s="46"/>
      <c r="M22" s="21">
        <v>1</v>
      </c>
      <c r="N22" s="22" t="s">
        <v>76</v>
      </c>
      <c r="P22" s="46"/>
      <c r="Q22" s="46">
        <v>120</v>
      </c>
      <c r="R22" s="46"/>
      <c r="S22" s="46"/>
      <c r="T22" s="46"/>
      <c r="U22" s="46"/>
      <c r="V22" s="46"/>
      <c r="W22" s="86"/>
      <c r="X22" s="91">
        <v>2017</v>
      </c>
      <c r="Y22" s="91"/>
    </row>
    <row r="23" spans="1:25" s="3" customFormat="1" ht="17.100000000000001" customHeight="1" x14ac:dyDescent="0.2">
      <c r="A23" s="28" t="s">
        <v>32</v>
      </c>
      <c r="B23" s="18" t="s">
        <v>33</v>
      </c>
      <c r="C23" s="55"/>
      <c r="D23" s="19" t="s">
        <v>43</v>
      </c>
      <c r="E23" s="46"/>
      <c r="F23" s="46"/>
      <c r="G23" s="46"/>
      <c r="H23" s="46"/>
      <c r="I23" s="46"/>
      <c r="J23" s="46"/>
      <c r="K23" s="46"/>
      <c r="L23" s="46"/>
      <c r="M23" s="21">
        <v>1</v>
      </c>
      <c r="N23" s="22" t="s">
        <v>76</v>
      </c>
      <c r="P23" s="46"/>
      <c r="Q23" s="46">
        <v>80</v>
      </c>
      <c r="R23" s="46"/>
      <c r="S23" s="46"/>
      <c r="T23" s="46"/>
      <c r="U23" s="46"/>
      <c r="V23" s="46"/>
      <c r="W23" s="86"/>
      <c r="X23" s="91">
        <v>2017</v>
      </c>
      <c r="Y23" s="91"/>
    </row>
    <row r="24" spans="1:25" s="3" customFormat="1" ht="17.100000000000001" customHeight="1" x14ac:dyDescent="0.2">
      <c r="A24" s="25" t="s">
        <v>17</v>
      </c>
      <c r="B24" s="18" t="s">
        <v>27</v>
      </c>
      <c r="C24" s="55"/>
      <c r="D24" s="19" t="s">
        <v>43</v>
      </c>
      <c r="E24" s="46"/>
      <c r="F24" s="46"/>
      <c r="G24" s="46"/>
      <c r="H24" s="46"/>
      <c r="I24" s="46"/>
      <c r="J24" s="46"/>
      <c r="K24" s="46"/>
      <c r="L24" s="46"/>
      <c r="M24" s="21">
        <v>1</v>
      </c>
      <c r="N24" s="22" t="s">
        <v>76</v>
      </c>
      <c r="P24" s="46"/>
      <c r="Q24" s="46">
        <v>101</v>
      </c>
      <c r="R24" s="46"/>
      <c r="S24" s="46"/>
      <c r="T24" s="46"/>
      <c r="U24" s="46"/>
      <c r="V24" s="46"/>
      <c r="W24" s="86"/>
      <c r="X24" s="91">
        <v>2017</v>
      </c>
      <c r="Y24" s="91"/>
    </row>
    <row r="25" spans="1:25" s="3" customFormat="1" ht="17.100000000000001" customHeight="1" x14ac:dyDescent="0.2">
      <c r="A25" s="25" t="s">
        <v>61</v>
      </c>
      <c r="B25" s="18" t="s">
        <v>62</v>
      </c>
      <c r="C25" s="55"/>
      <c r="D25" s="19" t="s">
        <v>60</v>
      </c>
      <c r="E25" s="46"/>
      <c r="F25" s="46"/>
      <c r="G25" s="46"/>
      <c r="H25" s="46"/>
      <c r="I25" s="46"/>
      <c r="J25" s="46"/>
      <c r="K25" s="46"/>
      <c r="L25" s="46"/>
      <c r="M25" s="21">
        <v>1</v>
      </c>
      <c r="N25" s="22" t="s">
        <v>76</v>
      </c>
      <c r="O25" s="3" t="s">
        <v>91</v>
      </c>
      <c r="P25" s="46"/>
      <c r="Q25" s="46"/>
      <c r="R25" s="46">
        <v>65</v>
      </c>
      <c r="S25" s="46"/>
      <c r="T25" s="46"/>
      <c r="U25" s="46"/>
      <c r="V25" s="46"/>
      <c r="W25" s="86"/>
      <c r="X25" s="91">
        <v>2018</v>
      </c>
      <c r="Y25" s="91"/>
    </row>
    <row r="26" spans="1:25" s="3" customFormat="1" ht="18.75" customHeight="1" x14ac:dyDescent="0.2">
      <c r="A26" s="25" t="s">
        <v>61</v>
      </c>
      <c r="B26" s="18" t="s">
        <v>62</v>
      </c>
      <c r="C26" s="62" t="s">
        <v>110</v>
      </c>
      <c r="D26" s="19" t="s">
        <v>60</v>
      </c>
      <c r="E26" s="71"/>
      <c r="F26" s="71"/>
      <c r="G26" s="71"/>
      <c r="H26" s="71"/>
      <c r="I26" s="71"/>
      <c r="J26" s="46"/>
      <c r="K26" s="46"/>
      <c r="L26" s="46"/>
      <c r="M26" s="21">
        <v>0</v>
      </c>
      <c r="N26" s="22" t="s">
        <v>84</v>
      </c>
      <c r="P26" s="46"/>
      <c r="Q26" s="46"/>
      <c r="R26" s="46"/>
      <c r="S26" s="46"/>
      <c r="T26" s="46"/>
      <c r="U26" s="46"/>
      <c r="V26" s="46"/>
      <c r="W26" s="86"/>
      <c r="X26" s="91" t="s">
        <v>127</v>
      </c>
      <c r="Y26" s="91"/>
    </row>
    <row r="27" spans="1:25" s="3" customFormat="1" ht="17.100000000000001" customHeight="1" x14ac:dyDescent="0.2">
      <c r="A27" s="25" t="s">
        <v>63</v>
      </c>
      <c r="B27" s="18" t="s">
        <v>64</v>
      </c>
      <c r="C27" s="55"/>
      <c r="D27" s="19" t="s">
        <v>60</v>
      </c>
      <c r="E27" s="71"/>
      <c r="F27" s="71"/>
      <c r="G27" s="71"/>
      <c r="H27" s="71"/>
      <c r="I27" s="71"/>
      <c r="J27" s="46"/>
      <c r="K27" s="46"/>
      <c r="L27" s="46"/>
      <c r="M27" s="21">
        <v>1</v>
      </c>
      <c r="N27" s="22" t="s">
        <v>76</v>
      </c>
      <c r="P27" s="46"/>
      <c r="Q27" s="46"/>
      <c r="R27" s="46">
        <v>190</v>
      </c>
      <c r="S27" s="46"/>
      <c r="T27" s="46"/>
      <c r="U27" s="46"/>
      <c r="V27" s="46"/>
      <c r="W27" s="86"/>
      <c r="X27" s="91">
        <v>2018</v>
      </c>
      <c r="Y27" s="91"/>
    </row>
    <row r="28" spans="1:25" s="3" customFormat="1" ht="17.100000000000001" customHeight="1" x14ac:dyDescent="0.2">
      <c r="A28" s="25" t="s">
        <v>63</v>
      </c>
      <c r="B28" s="18" t="s">
        <v>64</v>
      </c>
      <c r="C28" s="55"/>
      <c r="D28" s="19" t="s">
        <v>60</v>
      </c>
      <c r="E28" s="71"/>
      <c r="F28" s="71"/>
      <c r="G28" s="71"/>
      <c r="H28" s="71"/>
      <c r="I28" s="71"/>
      <c r="J28" s="46"/>
      <c r="K28" s="46"/>
      <c r="L28" s="46"/>
      <c r="M28" s="21">
        <v>1</v>
      </c>
      <c r="N28" s="22" t="s">
        <v>76</v>
      </c>
      <c r="P28" s="46"/>
      <c r="Q28" s="46"/>
      <c r="R28" s="46">
        <v>2</v>
      </c>
      <c r="S28" s="46"/>
      <c r="T28" s="46"/>
      <c r="U28" s="46"/>
      <c r="V28" s="46"/>
      <c r="W28" s="86"/>
      <c r="X28" s="91">
        <v>2018</v>
      </c>
      <c r="Y28" s="91"/>
    </row>
    <row r="29" spans="1:25" s="3" customFormat="1" ht="18.75" customHeight="1" x14ac:dyDescent="0.2">
      <c r="A29" s="25" t="s">
        <v>65</v>
      </c>
      <c r="B29" s="18" t="s">
        <v>66</v>
      </c>
      <c r="C29" s="61" t="s">
        <v>95</v>
      </c>
      <c r="D29" s="19" t="s">
        <v>60</v>
      </c>
      <c r="E29" s="72"/>
      <c r="F29" s="71"/>
      <c r="G29" s="71"/>
      <c r="H29" s="71" t="s">
        <v>52</v>
      </c>
      <c r="I29" s="71"/>
      <c r="J29" s="46"/>
      <c r="K29" s="46"/>
      <c r="L29" s="46"/>
      <c r="M29" s="21">
        <v>1</v>
      </c>
      <c r="N29" s="22" t="s">
        <v>76</v>
      </c>
      <c r="O29" s="3" t="s">
        <v>91</v>
      </c>
      <c r="P29" s="46"/>
      <c r="Q29" s="46"/>
      <c r="R29" s="46">
        <v>130</v>
      </c>
      <c r="S29" s="46"/>
      <c r="T29" s="46">
        <v>130</v>
      </c>
      <c r="U29" s="46"/>
      <c r="V29" s="46"/>
      <c r="W29" s="86">
        <v>130</v>
      </c>
      <c r="X29" s="91">
        <v>2018</v>
      </c>
      <c r="Y29" s="91"/>
    </row>
    <row r="30" spans="1:25" s="3" customFormat="1" ht="20.25" customHeight="1" x14ac:dyDescent="0.2">
      <c r="A30" s="25" t="s">
        <v>65</v>
      </c>
      <c r="B30" s="18" t="s">
        <v>66</v>
      </c>
      <c r="C30" s="61" t="s">
        <v>95</v>
      </c>
      <c r="D30" s="19" t="s">
        <v>60</v>
      </c>
      <c r="E30" s="46"/>
      <c r="F30" s="71"/>
      <c r="G30" s="71"/>
      <c r="H30" s="71"/>
      <c r="I30" s="71"/>
      <c r="J30" s="46"/>
      <c r="K30" s="46"/>
      <c r="L30" s="46"/>
      <c r="M30" s="21">
        <v>0</v>
      </c>
      <c r="N30" s="22" t="s">
        <v>84</v>
      </c>
      <c r="P30" s="46"/>
      <c r="Q30" s="46"/>
      <c r="R30" s="46"/>
      <c r="S30" s="46"/>
      <c r="T30" s="46"/>
      <c r="U30" s="46"/>
      <c r="V30" s="46"/>
      <c r="W30" s="86"/>
      <c r="X30" s="91" t="s">
        <v>127</v>
      </c>
      <c r="Y30" s="91"/>
    </row>
    <row r="31" spans="1:25" s="3" customFormat="1" ht="21.75" customHeight="1" x14ac:dyDescent="0.2">
      <c r="A31" s="25" t="s">
        <v>37</v>
      </c>
      <c r="B31" s="18" t="s">
        <v>66</v>
      </c>
      <c r="C31" s="61" t="s">
        <v>94</v>
      </c>
      <c r="D31" s="19" t="s">
        <v>67</v>
      </c>
      <c r="E31" s="46"/>
      <c r="F31" s="71"/>
      <c r="G31" s="71"/>
      <c r="H31" s="46"/>
      <c r="I31" s="46"/>
      <c r="J31" s="46"/>
      <c r="K31" s="46"/>
      <c r="L31" s="46"/>
      <c r="M31" s="21">
        <v>1</v>
      </c>
      <c r="N31" s="22" t="s">
        <v>76</v>
      </c>
      <c r="P31" s="46"/>
      <c r="Q31" s="46"/>
      <c r="R31" s="46"/>
      <c r="S31" s="46"/>
      <c r="T31" s="46"/>
      <c r="U31" s="46">
        <v>82</v>
      </c>
      <c r="V31" s="46"/>
      <c r="W31" s="86">
        <v>82</v>
      </c>
      <c r="X31" s="91">
        <v>2019</v>
      </c>
      <c r="Y31" s="91"/>
    </row>
    <row r="32" spans="1:25" s="3" customFormat="1" ht="19.5" customHeight="1" x14ac:dyDescent="0.2">
      <c r="A32" s="25" t="s">
        <v>63</v>
      </c>
      <c r="B32" s="18" t="s">
        <v>62</v>
      </c>
      <c r="C32" s="80" t="s">
        <v>93</v>
      </c>
      <c r="D32" s="19" t="s">
        <v>56</v>
      </c>
      <c r="E32" s="46"/>
      <c r="F32" s="71"/>
      <c r="G32" s="71"/>
      <c r="H32" s="46"/>
      <c r="I32" s="46"/>
      <c r="J32" s="46"/>
      <c r="K32" s="46"/>
      <c r="L32" s="46"/>
      <c r="M32" s="78">
        <v>1</v>
      </c>
      <c r="N32" s="22" t="s">
        <v>76</v>
      </c>
      <c r="P32" s="46"/>
      <c r="Q32" s="46"/>
      <c r="R32" s="46"/>
      <c r="S32" s="46"/>
      <c r="T32" s="46"/>
      <c r="U32" s="46">
        <v>100</v>
      </c>
      <c r="V32" s="46"/>
      <c r="W32" s="86">
        <v>100</v>
      </c>
      <c r="X32" s="91">
        <v>2019</v>
      </c>
      <c r="Y32" s="91"/>
    </row>
    <row r="33" spans="1:25" s="3" customFormat="1" ht="24" customHeight="1" x14ac:dyDescent="0.2">
      <c r="A33" s="25" t="s">
        <v>79</v>
      </c>
      <c r="B33" s="18" t="s">
        <v>62</v>
      </c>
      <c r="C33" s="80" t="s">
        <v>104</v>
      </c>
      <c r="D33" s="19" t="s">
        <v>56</v>
      </c>
      <c r="E33" s="46"/>
      <c r="F33" s="71"/>
      <c r="G33" s="71"/>
      <c r="H33" s="46"/>
      <c r="I33" s="46"/>
      <c r="J33" s="46"/>
      <c r="K33" s="46"/>
      <c r="L33" s="46"/>
      <c r="M33" s="21">
        <v>1</v>
      </c>
      <c r="N33" s="22" t="s">
        <v>76</v>
      </c>
      <c r="P33" s="46"/>
      <c r="Q33" s="46"/>
      <c r="R33" s="46"/>
      <c r="S33" s="46"/>
      <c r="T33" s="46"/>
      <c r="U33" s="46">
        <v>110</v>
      </c>
      <c r="V33" s="46"/>
      <c r="W33" s="86">
        <v>110</v>
      </c>
      <c r="X33" s="91">
        <v>2019</v>
      </c>
      <c r="Y33" s="91"/>
    </row>
    <row r="34" spans="1:25" s="3" customFormat="1" ht="17.100000000000001" customHeight="1" x14ac:dyDescent="0.2">
      <c r="A34" s="25" t="s">
        <v>21</v>
      </c>
      <c r="B34" s="18" t="s">
        <v>68</v>
      </c>
      <c r="C34" s="80" t="s">
        <v>105</v>
      </c>
      <c r="D34" s="19" t="s">
        <v>56</v>
      </c>
      <c r="E34" s="46"/>
      <c r="F34" s="71"/>
      <c r="G34" s="71"/>
      <c r="H34" s="46"/>
      <c r="I34" s="46"/>
      <c r="J34" s="46"/>
      <c r="K34" s="46"/>
      <c r="L34" s="46"/>
      <c r="M34" s="21">
        <v>1</v>
      </c>
      <c r="N34" s="22" t="s">
        <v>76</v>
      </c>
      <c r="P34" s="46"/>
      <c r="Q34" s="46"/>
      <c r="R34" s="46"/>
      <c r="S34" s="46"/>
      <c r="T34" s="46"/>
      <c r="U34" s="46">
        <v>135</v>
      </c>
      <c r="V34" s="46"/>
      <c r="W34" s="86">
        <v>135</v>
      </c>
      <c r="X34" s="91">
        <v>2019</v>
      </c>
      <c r="Y34" s="91"/>
    </row>
    <row r="35" spans="1:25" s="3" customFormat="1" ht="27.75" customHeight="1" x14ac:dyDescent="0.2">
      <c r="A35" s="25"/>
      <c r="B35" s="18" t="s">
        <v>64</v>
      </c>
      <c r="C35" s="80" t="s">
        <v>126</v>
      </c>
      <c r="D35" s="19"/>
      <c r="E35" s="46"/>
      <c r="F35" s="71">
        <v>100</v>
      </c>
      <c r="G35" s="71"/>
      <c r="H35" s="46"/>
      <c r="I35" s="46"/>
      <c r="J35" s="46"/>
      <c r="K35" s="46"/>
      <c r="L35" s="71">
        <v>100</v>
      </c>
      <c r="M35" s="21">
        <v>0</v>
      </c>
      <c r="N35" s="22" t="s">
        <v>132</v>
      </c>
      <c r="P35" s="46"/>
      <c r="Q35" s="46"/>
      <c r="R35" s="46"/>
      <c r="S35" s="46"/>
      <c r="T35" s="46"/>
      <c r="U35" s="46"/>
      <c r="V35" s="46"/>
      <c r="W35" s="86"/>
      <c r="X35" s="91"/>
      <c r="Y35" s="91">
        <v>2020</v>
      </c>
    </row>
    <row r="36" spans="1:25" s="4" customFormat="1" ht="17.100000000000001" customHeight="1" x14ac:dyDescent="0.2">
      <c r="A36" s="23" t="s">
        <v>8</v>
      </c>
      <c r="B36" s="24"/>
      <c r="C36" s="24"/>
      <c r="D36" s="51"/>
      <c r="E36" s="14">
        <f>SUM(E37:E39)</f>
        <v>0</v>
      </c>
      <c r="F36" s="14">
        <f>SUM(F37:F39)</f>
        <v>0</v>
      </c>
      <c r="G36" s="14">
        <f t="shared" ref="G36:K36" si="20">SUM(G37:G39)</f>
        <v>0</v>
      </c>
      <c r="H36" s="14">
        <f t="shared" si="20"/>
        <v>0</v>
      </c>
      <c r="I36" s="14">
        <f t="shared" si="20"/>
        <v>0</v>
      </c>
      <c r="J36" s="14">
        <f t="shared" si="20"/>
        <v>0</v>
      </c>
      <c r="K36" s="14">
        <f t="shared" si="20"/>
        <v>0</v>
      </c>
      <c r="L36" s="14"/>
      <c r="M36" s="15"/>
      <c r="N36" s="16"/>
      <c r="P36" s="14">
        <f t="shared" ref="P36:W36" si="21">SUM(P37:P39)</f>
        <v>75</v>
      </c>
      <c r="Q36" s="14">
        <f t="shared" si="21"/>
        <v>100</v>
      </c>
      <c r="R36" s="14">
        <f t="shared" ref="R36:S36" si="22">SUM(R37:R39)</f>
        <v>0</v>
      </c>
      <c r="S36" s="14">
        <f t="shared" si="22"/>
        <v>0</v>
      </c>
      <c r="T36" s="14">
        <f t="shared" si="21"/>
        <v>0</v>
      </c>
      <c r="U36" s="14">
        <f t="shared" ref="U36:V36" si="23">SUM(U37:U39)</f>
        <v>0</v>
      </c>
      <c r="V36" s="14">
        <f t="shared" si="23"/>
        <v>0</v>
      </c>
      <c r="W36" s="85">
        <f t="shared" si="21"/>
        <v>0</v>
      </c>
      <c r="X36" s="85"/>
      <c r="Y36" s="83"/>
    </row>
    <row r="37" spans="1:25" s="4" customFormat="1" ht="17.100000000000001" customHeight="1" x14ac:dyDescent="0.2">
      <c r="A37" s="28" t="s">
        <v>49</v>
      </c>
      <c r="B37" s="26" t="s">
        <v>9</v>
      </c>
      <c r="C37" s="26"/>
      <c r="D37" s="27" t="s">
        <v>40</v>
      </c>
      <c r="E37" s="47"/>
      <c r="F37" s="47"/>
      <c r="G37" s="47"/>
      <c r="H37" s="47"/>
      <c r="I37" s="47"/>
      <c r="J37" s="47"/>
      <c r="K37" s="47"/>
      <c r="L37" s="47"/>
      <c r="M37" s="21">
        <v>1</v>
      </c>
      <c r="N37" s="22" t="s">
        <v>76</v>
      </c>
      <c r="O37" s="3" t="s">
        <v>92</v>
      </c>
      <c r="P37" s="47"/>
      <c r="Q37" s="47">
        <v>100</v>
      </c>
      <c r="R37" s="47"/>
      <c r="S37" s="47"/>
      <c r="T37" s="47"/>
      <c r="U37" s="47"/>
      <c r="V37" s="47"/>
      <c r="W37" s="87"/>
      <c r="X37" s="91">
        <v>2017</v>
      </c>
      <c r="Y37" s="91"/>
    </row>
    <row r="38" spans="1:25" s="4" customFormat="1" ht="20.25" customHeight="1" x14ac:dyDescent="0.2">
      <c r="A38" s="28" t="s">
        <v>49</v>
      </c>
      <c r="B38" s="26" t="s">
        <v>9</v>
      </c>
      <c r="C38" s="62" t="s">
        <v>111</v>
      </c>
      <c r="D38" s="27" t="s">
        <v>40</v>
      </c>
      <c r="E38" s="47"/>
      <c r="F38" s="47"/>
      <c r="G38" s="47"/>
      <c r="H38" s="47"/>
      <c r="I38" s="47"/>
      <c r="J38" s="47"/>
      <c r="K38" s="47"/>
      <c r="L38" s="47"/>
      <c r="M38" s="21">
        <v>0</v>
      </c>
      <c r="N38" s="22" t="s">
        <v>84</v>
      </c>
      <c r="O38" s="3"/>
      <c r="P38" s="47"/>
      <c r="Q38" s="47"/>
      <c r="R38" s="47"/>
      <c r="S38" s="47"/>
      <c r="T38" s="47"/>
      <c r="U38" s="47"/>
      <c r="V38" s="47"/>
      <c r="W38" s="87"/>
      <c r="X38" s="91" t="s">
        <v>127</v>
      </c>
      <c r="Y38" s="91"/>
    </row>
    <row r="39" spans="1:25" s="4" customFormat="1" ht="17.100000000000001" customHeight="1" x14ac:dyDescent="0.2">
      <c r="A39" s="25" t="s">
        <v>50</v>
      </c>
      <c r="B39" s="26" t="s">
        <v>10</v>
      </c>
      <c r="C39" s="26"/>
      <c r="D39" s="27" t="s">
        <v>41</v>
      </c>
      <c r="E39" s="47"/>
      <c r="F39" s="47"/>
      <c r="G39" s="47"/>
      <c r="H39" s="47"/>
      <c r="I39" s="47"/>
      <c r="J39" s="47"/>
      <c r="K39" s="47"/>
      <c r="L39" s="47"/>
      <c r="M39" s="21">
        <v>1</v>
      </c>
      <c r="N39" s="22" t="s">
        <v>76</v>
      </c>
      <c r="P39" s="47">
        <v>75</v>
      </c>
      <c r="Q39" s="47"/>
      <c r="R39" s="47"/>
      <c r="S39" s="47"/>
      <c r="T39" s="47"/>
      <c r="U39" s="47"/>
      <c r="V39" s="47"/>
      <c r="W39" s="87"/>
      <c r="X39" s="91">
        <v>2016</v>
      </c>
      <c r="Y39" s="91"/>
    </row>
    <row r="40" spans="1:25" s="4" customFormat="1" ht="17.100000000000001" customHeight="1" x14ac:dyDescent="0.2">
      <c r="A40" s="23" t="s">
        <v>5</v>
      </c>
      <c r="B40" s="24"/>
      <c r="C40" s="24"/>
      <c r="D40" s="51"/>
      <c r="E40" s="14">
        <f>SUM(E41:E46)</f>
        <v>0</v>
      </c>
      <c r="F40" s="14">
        <f>SUM(F41:F46)</f>
        <v>0</v>
      </c>
      <c r="G40" s="14">
        <f t="shared" ref="G40:K40" si="24">SUM(G41:G46)</f>
        <v>0</v>
      </c>
      <c r="H40" s="14">
        <f t="shared" si="24"/>
        <v>0</v>
      </c>
      <c r="I40" s="14">
        <f t="shared" si="24"/>
        <v>0</v>
      </c>
      <c r="J40" s="14">
        <f t="shared" si="24"/>
        <v>0</v>
      </c>
      <c r="K40" s="14">
        <f t="shared" si="24"/>
        <v>0</v>
      </c>
      <c r="L40" s="14"/>
      <c r="M40" s="15"/>
      <c r="N40" s="16"/>
      <c r="P40" s="14">
        <f t="shared" ref="P40:W40" si="25">SUM(P41:P46)</f>
        <v>341</v>
      </c>
      <c r="Q40" s="14">
        <f t="shared" si="25"/>
        <v>0</v>
      </c>
      <c r="R40" s="14">
        <f t="shared" ref="R40:S40" si="26">SUM(R41:R46)</f>
        <v>230</v>
      </c>
      <c r="S40" s="14">
        <f t="shared" si="26"/>
        <v>0</v>
      </c>
      <c r="T40" s="14">
        <f t="shared" si="25"/>
        <v>130</v>
      </c>
      <c r="U40" s="14">
        <f t="shared" ref="U40:V40" si="27">SUM(U41:U46)</f>
        <v>0</v>
      </c>
      <c r="V40" s="14">
        <f t="shared" si="27"/>
        <v>0</v>
      </c>
      <c r="W40" s="85">
        <f t="shared" si="25"/>
        <v>130</v>
      </c>
      <c r="X40" s="85"/>
      <c r="Y40" s="83">
        <v>2019</v>
      </c>
    </row>
    <row r="41" spans="1:25" s="4" customFormat="1" ht="17.100000000000001" customHeight="1" x14ac:dyDescent="0.2">
      <c r="A41" s="25" t="s">
        <v>13</v>
      </c>
      <c r="B41" s="26" t="s">
        <v>11</v>
      </c>
      <c r="C41" s="26"/>
      <c r="D41" s="27" t="s">
        <v>40</v>
      </c>
      <c r="E41" s="46"/>
      <c r="F41" s="46"/>
      <c r="G41" s="46"/>
      <c r="H41" s="46"/>
      <c r="I41" s="46"/>
      <c r="J41" s="46"/>
      <c r="K41" s="46"/>
      <c r="L41" s="46"/>
      <c r="M41" s="21">
        <v>1</v>
      </c>
      <c r="N41" s="22" t="s">
        <v>76</v>
      </c>
      <c r="P41" s="20">
        <v>141</v>
      </c>
      <c r="Q41" s="46"/>
      <c r="R41" s="46"/>
      <c r="S41" s="46"/>
      <c r="T41" s="46"/>
      <c r="U41" s="46"/>
      <c r="V41" s="46"/>
      <c r="W41" s="86"/>
      <c r="X41" s="91">
        <v>2016</v>
      </c>
      <c r="Y41" s="91"/>
    </row>
    <row r="42" spans="1:25" s="4" customFormat="1" ht="17.100000000000001" customHeight="1" x14ac:dyDescent="0.2">
      <c r="A42" s="28" t="s">
        <v>15</v>
      </c>
      <c r="B42" s="18" t="s">
        <v>14</v>
      </c>
      <c r="C42" s="18"/>
      <c r="D42" s="27" t="s">
        <v>40</v>
      </c>
      <c r="E42" s="46"/>
      <c r="F42" s="46"/>
      <c r="G42" s="46"/>
      <c r="H42" s="46"/>
      <c r="I42" s="46"/>
      <c r="J42" s="46"/>
      <c r="K42" s="46"/>
      <c r="L42" s="46"/>
      <c r="M42" s="21">
        <v>1</v>
      </c>
      <c r="N42" s="22" t="s">
        <v>76</v>
      </c>
      <c r="P42" s="20">
        <v>100</v>
      </c>
      <c r="Q42" s="46"/>
      <c r="R42" s="46"/>
      <c r="S42" s="46"/>
      <c r="T42" s="46"/>
      <c r="U42" s="46"/>
      <c r="V42" s="46"/>
      <c r="W42" s="86"/>
      <c r="X42" s="91">
        <v>2016</v>
      </c>
      <c r="Y42" s="91"/>
    </row>
    <row r="43" spans="1:25" s="4" customFormat="1" ht="17.100000000000001" customHeight="1" x14ac:dyDescent="0.2">
      <c r="A43" s="28" t="s">
        <v>21</v>
      </c>
      <c r="B43" s="18" t="s">
        <v>12</v>
      </c>
      <c r="C43" s="18"/>
      <c r="D43" s="27" t="s">
        <v>40</v>
      </c>
      <c r="E43" s="46"/>
      <c r="F43" s="46"/>
      <c r="G43" s="46"/>
      <c r="H43" s="46"/>
      <c r="I43" s="46"/>
      <c r="J43" s="46"/>
      <c r="K43" s="46"/>
      <c r="L43" s="46"/>
      <c r="M43" s="21">
        <v>1</v>
      </c>
      <c r="N43" s="22" t="s">
        <v>76</v>
      </c>
      <c r="P43" s="20">
        <v>100</v>
      </c>
      <c r="Q43" s="46"/>
      <c r="R43" s="46"/>
      <c r="S43" s="46"/>
      <c r="T43" s="46"/>
      <c r="U43" s="46"/>
      <c r="V43" s="46"/>
      <c r="W43" s="86"/>
      <c r="X43" s="91">
        <v>2016</v>
      </c>
      <c r="Y43" s="91"/>
    </row>
    <row r="44" spans="1:25" s="4" customFormat="1" ht="17.100000000000001" customHeight="1" x14ac:dyDescent="0.2">
      <c r="A44" s="28" t="s">
        <v>69</v>
      </c>
      <c r="B44" s="18" t="s">
        <v>70</v>
      </c>
      <c r="C44" s="62" t="s">
        <v>96</v>
      </c>
      <c r="D44" s="27" t="s">
        <v>60</v>
      </c>
      <c r="E44" s="52"/>
      <c r="F44" s="46"/>
      <c r="G44" s="46"/>
      <c r="H44" s="46"/>
      <c r="I44" s="52"/>
      <c r="J44" s="46"/>
      <c r="K44" s="46"/>
      <c r="L44" s="46"/>
      <c r="M44" s="21">
        <v>1</v>
      </c>
      <c r="N44" s="22" t="s">
        <v>76</v>
      </c>
      <c r="O44" s="3" t="s">
        <v>91</v>
      </c>
      <c r="P44" s="46"/>
      <c r="Q44" s="46"/>
      <c r="R44" s="46">
        <v>130</v>
      </c>
      <c r="S44" s="46"/>
      <c r="T44" s="46">
        <v>130</v>
      </c>
      <c r="U44" s="46"/>
      <c r="V44" s="46"/>
      <c r="W44" s="86">
        <v>130</v>
      </c>
      <c r="X44" s="91">
        <v>2018</v>
      </c>
      <c r="Y44" s="91"/>
    </row>
    <row r="45" spans="1:25" s="4" customFormat="1" ht="17.100000000000001" customHeight="1" x14ac:dyDescent="0.2">
      <c r="A45" s="28" t="s">
        <v>69</v>
      </c>
      <c r="B45" s="18" t="s">
        <v>70</v>
      </c>
      <c r="C45" s="62" t="s">
        <v>107</v>
      </c>
      <c r="D45" s="27" t="s">
        <v>60</v>
      </c>
      <c r="E45" s="71"/>
      <c r="F45" s="71"/>
      <c r="G45" s="46"/>
      <c r="H45" s="46"/>
      <c r="I45" s="52"/>
      <c r="J45" s="46"/>
      <c r="K45" s="46"/>
      <c r="L45" s="46"/>
      <c r="M45" s="21">
        <v>0</v>
      </c>
      <c r="N45" s="22" t="s">
        <v>84</v>
      </c>
      <c r="O45" s="3"/>
      <c r="P45" s="46"/>
      <c r="Q45" s="46"/>
      <c r="R45" s="46"/>
      <c r="S45" s="46"/>
      <c r="T45" s="46"/>
      <c r="U45" s="46"/>
      <c r="V45" s="46"/>
      <c r="W45" s="86"/>
      <c r="X45" s="91" t="s">
        <v>127</v>
      </c>
      <c r="Y45" s="91"/>
    </row>
    <row r="46" spans="1:25" s="4" customFormat="1" ht="17.100000000000001" customHeight="1" x14ac:dyDescent="0.2">
      <c r="A46" s="28" t="s">
        <v>63</v>
      </c>
      <c r="B46" s="18" t="s">
        <v>88</v>
      </c>
      <c r="C46" s="18"/>
      <c r="D46" s="27" t="s">
        <v>60</v>
      </c>
      <c r="E46" s="46"/>
      <c r="F46" s="46"/>
      <c r="G46" s="46"/>
      <c r="H46" s="46"/>
      <c r="I46" s="46"/>
      <c r="J46" s="46"/>
      <c r="K46" s="46"/>
      <c r="L46" s="46"/>
      <c r="M46" s="21">
        <v>1</v>
      </c>
      <c r="N46" s="22" t="s">
        <v>76</v>
      </c>
      <c r="P46" s="46"/>
      <c r="Q46" s="46"/>
      <c r="R46" s="46">
        <v>100</v>
      </c>
      <c r="S46" s="46"/>
      <c r="T46" s="46"/>
      <c r="U46" s="46"/>
      <c r="V46" s="46"/>
      <c r="W46" s="86"/>
      <c r="X46" s="91">
        <v>2018</v>
      </c>
      <c r="Y46" s="91"/>
    </row>
    <row r="47" spans="1:25" s="4" customFormat="1" ht="17.100000000000001" customHeight="1" x14ac:dyDescent="0.2">
      <c r="A47" s="23" t="s">
        <v>28</v>
      </c>
      <c r="B47" s="24"/>
      <c r="C47" s="24"/>
      <c r="D47" s="24"/>
      <c r="E47" s="14">
        <f>SUM(E48:E53)</f>
        <v>300</v>
      </c>
      <c r="F47" s="14">
        <f t="shared" ref="F47:L47" si="28">SUM(F48:F53)</f>
        <v>0</v>
      </c>
      <c r="G47" s="14">
        <f t="shared" si="28"/>
        <v>0</v>
      </c>
      <c r="H47" s="14">
        <f t="shared" si="28"/>
        <v>300</v>
      </c>
      <c r="I47" s="14">
        <f t="shared" si="28"/>
        <v>0</v>
      </c>
      <c r="J47" s="14">
        <f t="shared" si="28"/>
        <v>0</v>
      </c>
      <c r="K47" s="14">
        <f t="shared" si="28"/>
        <v>0</v>
      </c>
      <c r="L47" s="14">
        <f t="shared" si="28"/>
        <v>0</v>
      </c>
      <c r="M47" s="15"/>
      <c r="N47" s="16"/>
      <c r="P47" s="14">
        <f t="shared" ref="P47:W47" si="29">SUM(P48:P52)</f>
        <v>0</v>
      </c>
      <c r="Q47" s="14">
        <f t="shared" si="29"/>
        <v>125</v>
      </c>
      <c r="R47" s="14">
        <f t="shared" ref="R47:S47" si="30">SUM(R48:R52)</f>
        <v>0</v>
      </c>
      <c r="S47" s="14">
        <f t="shared" si="30"/>
        <v>0</v>
      </c>
      <c r="T47" s="14">
        <f t="shared" si="29"/>
        <v>0</v>
      </c>
      <c r="U47" s="14">
        <f t="shared" ref="U47:V47" si="31">SUM(U48:U52)</f>
        <v>103</v>
      </c>
      <c r="V47" s="14">
        <f t="shared" si="31"/>
        <v>0</v>
      </c>
      <c r="W47" s="85">
        <f t="shared" si="29"/>
        <v>103</v>
      </c>
      <c r="X47" s="85"/>
      <c r="Y47" s="83">
        <v>2020</v>
      </c>
    </row>
    <row r="48" spans="1:25" s="5" customFormat="1" ht="17.100000000000001" customHeight="1" x14ac:dyDescent="0.2">
      <c r="A48" s="30" t="s">
        <v>29</v>
      </c>
      <c r="B48" s="31" t="s">
        <v>30</v>
      </c>
      <c r="C48" s="31"/>
      <c r="D48" s="19" t="s">
        <v>43</v>
      </c>
      <c r="E48" s="48"/>
      <c r="F48" s="48"/>
      <c r="G48" s="48"/>
      <c r="H48" s="48"/>
      <c r="I48" s="48"/>
      <c r="J48" s="48"/>
      <c r="K48" s="48"/>
      <c r="L48" s="48"/>
      <c r="M48" s="32">
        <v>1</v>
      </c>
      <c r="N48" s="33" t="s">
        <v>76</v>
      </c>
      <c r="P48" s="48"/>
      <c r="Q48" s="48">
        <v>125</v>
      </c>
      <c r="R48" s="48"/>
      <c r="S48" s="48"/>
      <c r="T48" s="48"/>
      <c r="U48" s="48"/>
      <c r="V48" s="48"/>
      <c r="W48" s="88"/>
      <c r="X48" s="91">
        <v>2017</v>
      </c>
      <c r="Y48" s="91"/>
    </row>
    <row r="49" spans="1:25" s="5" customFormat="1" ht="21" customHeight="1" x14ac:dyDescent="0.2">
      <c r="A49" s="30" t="s">
        <v>71</v>
      </c>
      <c r="B49" s="31" t="s">
        <v>72</v>
      </c>
      <c r="C49" s="62" t="s">
        <v>112</v>
      </c>
      <c r="D49" s="27" t="s">
        <v>60</v>
      </c>
      <c r="E49" s="48"/>
      <c r="F49" s="96"/>
      <c r="G49" s="73"/>
      <c r="H49" s="48"/>
      <c r="I49" s="48"/>
      <c r="J49" s="48"/>
      <c r="K49" s="48"/>
      <c r="L49" s="48"/>
      <c r="M49" s="32">
        <v>0.69910000000000005</v>
      </c>
      <c r="N49" s="33" t="s">
        <v>106</v>
      </c>
      <c r="P49" s="48"/>
      <c r="Q49" s="48"/>
      <c r="R49" s="48"/>
      <c r="S49" s="48"/>
      <c r="T49" s="48"/>
      <c r="U49" s="48"/>
      <c r="V49" s="48"/>
      <c r="W49" s="88"/>
      <c r="X49" s="91"/>
      <c r="Y49" s="91">
        <v>2019</v>
      </c>
    </row>
    <row r="50" spans="1:25" s="5" customFormat="1" ht="17.100000000000001" customHeight="1" x14ac:dyDescent="0.2">
      <c r="A50" s="25" t="s">
        <v>77</v>
      </c>
      <c r="B50" s="31" t="s">
        <v>73</v>
      </c>
      <c r="C50" s="31"/>
      <c r="D50" s="19"/>
      <c r="E50" s="48">
        <f>65-65</f>
        <v>0</v>
      </c>
      <c r="F50" s="48"/>
      <c r="G50" s="48"/>
      <c r="H50" s="48"/>
      <c r="I50" s="48"/>
      <c r="J50" s="48"/>
      <c r="K50" s="48"/>
      <c r="L50" s="48"/>
      <c r="M50" s="21">
        <v>0</v>
      </c>
      <c r="N50" s="50" t="s">
        <v>84</v>
      </c>
      <c r="P50" s="48"/>
      <c r="Q50" s="48"/>
      <c r="R50" s="48"/>
      <c r="S50" s="48"/>
      <c r="T50" s="48"/>
      <c r="U50" s="48"/>
      <c r="V50" s="48"/>
      <c r="W50" s="88"/>
      <c r="X50" s="94" t="s">
        <v>127</v>
      </c>
      <c r="Y50" s="91"/>
    </row>
    <row r="51" spans="1:25" s="77" customFormat="1" ht="21" customHeight="1" x14ac:dyDescent="0.2">
      <c r="A51" s="25" t="s">
        <v>89</v>
      </c>
      <c r="B51" s="31" t="s">
        <v>72</v>
      </c>
      <c r="C51" s="62" t="s">
        <v>113</v>
      </c>
      <c r="D51" s="19" t="s">
        <v>108</v>
      </c>
      <c r="E51" s="48">
        <f>100+15</f>
        <v>115</v>
      </c>
      <c r="F51" s="48"/>
      <c r="G51" s="48"/>
      <c r="H51" s="48">
        <v>115</v>
      </c>
      <c r="I51" s="48"/>
      <c r="J51" s="48"/>
      <c r="K51" s="48"/>
      <c r="L51" s="48"/>
      <c r="M51" s="95">
        <v>0.68049999999999999</v>
      </c>
      <c r="N51" s="76" t="s">
        <v>24</v>
      </c>
      <c r="O51" s="5"/>
      <c r="P51" s="48"/>
      <c r="Q51" s="48"/>
      <c r="R51" s="48"/>
      <c r="S51" s="48"/>
      <c r="T51" s="48"/>
      <c r="U51" s="48"/>
      <c r="V51" s="48"/>
      <c r="W51" s="88"/>
      <c r="X51" s="91"/>
      <c r="Y51" s="91">
        <v>2020</v>
      </c>
    </row>
    <row r="52" spans="1:25" s="5" customFormat="1" ht="21" customHeight="1" x14ac:dyDescent="0.2">
      <c r="A52" s="25" t="s">
        <v>89</v>
      </c>
      <c r="B52" s="31" t="s">
        <v>72</v>
      </c>
      <c r="C52" s="62" t="s">
        <v>114</v>
      </c>
      <c r="D52" s="19" t="s">
        <v>90</v>
      </c>
      <c r="E52" s="48"/>
      <c r="F52" s="48"/>
      <c r="G52" s="48"/>
      <c r="H52" s="73"/>
      <c r="I52" s="48"/>
      <c r="J52" s="48"/>
      <c r="K52" s="48"/>
      <c r="L52" s="48"/>
      <c r="M52" s="78">
        <v>1</v>
      </c>
      <c r="N52" s="79" t="s">
        <v>76</v>
      </c>
      <c r="P52" s="48"/>
      <c r="Q52" s="48"/>
      <c r="R52" s="48"/>
      <c r="S52" s="48"/>
      <c r="T52" s="48"/>
      <c r="U52" s="48">
        <v>103</v>
      </c>
      <c r="V52" s="48"/>
      <c r="W52" s="88">
        <v>103</v>
      </c>
      <c r="X52" s="91">
        <v>2019</v>
      </c>
      <c r="Y52" s="91"/>
    </row>
    <row r="53" spans="1:25" s="5" customFormat="1" ht="21" customHeight="1" x14ac:dyDescent="0.2">
      <c r="A53" s="25" t="s">
        <v>128</v>
      </c>
      <c r="B53" s="31" t="s">
        <v>73</v>
      </c>
      <c r="C53" s="84" t="s">
        <v>129</v>
      </c>
      <c r="D53" s="19" t="s">
        <v>125</v>
      </c>
      <c r="E53" s="48">
        <v>185</v>
      </c>
      <c r="F53" s="48"/>
      <c r="G53" s="48"/>
      <c r="H53" s="73">
        <v>185</v>
      </c>
      <c r="I53" s="48"/>
      <c r="J53" s="48"/>
      <c r="K53" s="48"/>
      <c r="L53" s="48"/>
      <c r="M53" s="78">
        <v>5.2400000000000002E-2</v>
      </c>
      <c r="N53" s="76" t="s">
        <v>24</v>
      </c>
      <c r="P53" s="48"/>
      <c r="Q53" s="48"/>
      <c r="R53" s="48"/>
      <c r="S53" s="48"/>
      <c r="T53" s="48"/>
      <c r="U53" s="48"/>
      <c r="V53" s="48"/>
      <c r="W53" s="88"/>
      <c r="X53" s="91"/>
      <c r="Y53" s="91">
        <v>2020</v>
      </c>
    </row>
    <row r="54" spans="1:25" ht="17.100000000000001" customHeight="1" x14ac:dyDescent="0.2">
      <c r="A54" s="23" t="s">
        <v>22</v>
      </c>
      <c r="B54" s="24"/>
      <c r="C54" s="24"/>
      <c r="D54" s="24"/>
      <c r="E54" s="14">
        <f>SUM(E55:E55)</f>
        <v>0</v>
      </c>
      <c r="F54" s="14">
        <f>SUM(F55:F55)</f>
        <v>0</v>
      </c>
      <c r="G54" s="14">
        <f t="shared" ref="G54:K54" si="32">SUM(G55:G55)</f>
        <v>0</v>
      </c>
      <c r="H54" s="14">
        <f t="shared" si="32"/>
        <v>0</v>
      </c>
      <c r="I54" s="14">
        <f t="shared" si="32"/>
        <v>0</v>
      </c>
      <c r="J54" s="14">
        <f t="shared" si="32"/>
        <v>0</v>
      </c>
      <c r="K54" s="14">
        <f t="shared" si="32"/>
        <v>0</v>
      </c>
      <c r="L54" s="14"/>
      <c r="M54" s="15"/>
      <c r="N54" s="16"/>
      <c r="P54" s="14">
        <f t="shared" ref="P54:W54" si="33">SUM(P55:P55)</f>
        <v>0</v>
      </c>
      <c r="Q54" s="14">
        <f t="shared" si="33"/>
        <v>75</v>
      </c>
      <c r="R54" s="14">
        <f t="shared" si="33"/>
        <v>0</v>
      </c>
      <c r="S54" s="14">
        <f t="shared" si="33"/>
        <v>0</v>
      </c>
      <c r="T54" s="14">
        <f t="shared" si="33"/>
        <v>0</v>
      </c>
      <c r="U54" s="14">
        <f t="shared" si="33"/>
        <v>0</v>
      </c>
      <c r="V54" s="14">
        <f t="shared" si="33"/>
        <v>0</v>
      </c>
      <c r="W54" s="85">
        <f t="shared" si="33"/>
        <v>0</v>
      </c>
      <c r="X54" s="85"/>
      <c r="Y54" s="83"/>
    </row>
    <row r="55" spans="1:25" ht="17.100000000000001" customHeight="1" thickBot="1" x14ac:dyDescent="0.25">
      <c r="A55" s="30" t="s">
        <v>37</v>
      </c>
      <c r="B55" s="31" t="s">
        <v>23</v>
      </c>
      <c r="C55" s="31"/>
      <c r="D55" s="19" t="s">
        <v>45</v>
      </c>
      <c r="E55" s="48"/>
      <c r="F55" s="48"/>
      <c r="G55" s="48"/>
      <c r="H55" s="48"/>
      <c r="I55" s="48"/>
      <c r="J55" s="48"/>
      <c r="K55" s="48"/>
      <c r="L55" s="48"/>
      <c r="M55" s="32">
        <v>1</v>
      </c>
      <c r="N55" s="33" t="s">
        <v>76</v>
      </c>
      <c r="P55" s="48"/>
      <c r="Q55" s="48">
        <v>75</v>
      </c>
      <c r="R55" s="48"/>
      <c r="S55" s="48"/>
      <c r="T55" s="48"/>
      <c r="U55" s="48"/>
      <c r="V55" s="48"/>
      <c r="W55" s="48"/>
      <c r="X55" s="93">
        <v>2017</v>
      </c>
      <c r="Y55" s="93"/>
    </row>
    <row r="56" spans="1:25" ht="22.5" customHeight="1" thickBot="1" x14ac:dyDescent="0.25">
      <c r="A56" s="100" t="s">
        <v>16</v>
      </c>
      <c r="B56" s="101"/>
      <c r="C56" s="54"/>
      <c r="D56" s="34"/>
      <c r="E56" s="49">
        <f>E6+E10+E13+E15+E18+E21+E36+E40+E54+E47</f>
        <v>626</v>
      </c>
      <c r="F56" s="49">
        <f t="shared" ref="F56:L56" si="34">F6+F10+F13+F15+F18+F21+F36+F40+F54+F47</f>
        <v>100</v>
      </c>
      <c r="G56" s="49">
        <f t="shared" si="34"/>
        <v>0</v>
      </c>
      <c r="H56" s="49">
        <f t="shared" si="34"/>
        <v>440</v>
      </c>
      <c r="I56" s="49">
        <f t="shared" si="34"/>
        <v>186</v>
      </c>
      <c r="J56" s="49">
        <f t="shared" si="34"/>
        <v>0</v>
      </c>
      <c r="K56" s="49">
        <f t="shared" si="34"/>
        <v>0</v>
      </c>
      <c r="L56" s="49">
        <f t="shared" si="34"/>
        <v>100</v>
      </c>
      <c r="M56" s="35"/>
      <c r="N56" s="36"/>
      <c r="P56" s="49">
        <f t="shared" ref="P56:W56" si="35">P6+P10+P13+P15+P18+P21+P36+P40+P54+P47</f>
        <v>657</v>
      </c>
      <c r="Q56" s="49">
        <f t="shared" si="35"/>
        <v>986</v>
      </c>
      <c r="R56" s="49">
        <f t="shared" ref="R56:S56" si="36">R6+R10+R13+R15+R18+R21+R36+R40+R54+R47</f>
        <v>702</v>
      </c>
      <c r="S56" s="49">
        <f t="shared" si="36"/>
        <v>0</v>
      </c>
      <c r="T56" s="49">
        <f t="shared" si="35"/>
        <v>260</v>
      </c>
      <c r="U56" s="49">
        <f t="shared" ref="U56:V56" si="37">U6+U10+U13+U15+U18+U21+U36+U40+U54+U47</f>
        <v>630</v>
      </c>
      <c r="V56" s="49">
        <f t="shared" si="37"/>
        <v>0</v>
      </c>
      <c r="W56" s="92">
        <f t="shared" si="35"/>
        <v>890</v>
      </c>
      <c r="X56" s="92"/>
      <c r="Y56" s="83">
        <v>2020</v>
      </c>
    </row>
    <row r="57" spans="1:25" ht="18" customHeight="1" x14ac:dyDescent="0.2">
      <c r="A57" s="37"/>
      <c r="B57" s="38" t="s">
        <v>52</v>
      </c>
      <c r="C57" s="38"/>
      <c r="D57" s="37"/>
    </row>
    <row r="58" spans="1:25" ht="12.95" customHeight="1" x14ac:dyDescent="0.2">
      <c r="A58" s="40" t="s">
        <v>81</v>
      </c>
      <c r="B58" s="40"/>
      <c r="C58" s="57"/>
      <c r="D58" s="37"/>
    </row>
    <row r="59" spans="1:25" ht="12.95" customHeight="1" x14ac:dyDescent="0.2">
      <c r="A59" s="41" t="s">
        <v>44</v>
      </c>
      <c r="B59" s="42" t="e">
        <f>#REF!+#REF!+#REF!+#REF!+#REF!+#REF!+#REF!+#REF!+#REF!+#REF!</f>
        <v>#REF!</v>
      </c>
      <c r="C59" s="58"/>
      <c r="D59" s="39"/>
    </row>
    <row r="60" spans="1:25" ht="12.95" customHeight="1" x14ac:dyDescent="0.2">
      <c r="A60" s="41" t="s">
        <v>24</v>
      </c>
      <c r="B60" s="42" t="e">
        <f>#REF!+#REF!+#REF!+#REF!+#REF!+#REF!+#REF!+#REF!+#REF!+#REF!</f>
        <v>#REF!</v>
      </c>
      <c r="C60" s="58"/>
      <c r="D60" s="39"/>
    </row>
    <row r="61" spans="1:25" ht="12.95" customHeight="1" x14ac:dyDescent="0.2">
      <c r="A61" s="41" t="s">
        <v>76</v>
      </c>
      <c r="B61" s="42" t="e">
        <f>#REF!+#REF!+#REF!+#REF!+#REF!+#REF!+#REF!+#REF!+#REF!+#REF!</f>
        <v>#REF!</v>
      </c>
      <c r="C61" s="58"/>
      <c r="D61" s="39"/>
    </row>
    <row r="62" spans="1:25" ht="12.95" customHeight="1" x14ac:dyDescent="0.2">
      <c r="A62" s="41" t="s">
        <v>75</v>
      </c>
      <c r="B62" s="42" t="e">
        <f>#REF!+#REF!+#REF!+#REF!+#REF!+#REF!+#REF!+#REF!+#REF!+#REF!</f>
        <v>#REF!</v>
      </c>
      <c r="C62" s="58"/>
      <c r="D62" s="39"/>
    </row>
    <row r="63" spans="1:25" ht="12.95" customHeight="1" x14ac:dyDescent="0.2">
      <c r="A63" s="41" t="s">
        <v>46</v>
      </c>
      <c r="B63" s="42" t="e">
        <f>#REF!+#REF!+#REF!+#REF!+#REF!+#REF!+#REF!+#REF!+#REF!+#REF!</f>
        <v>#REF!</v>
      </c>
      <c r="C63" s="58"/>
      <c r="D63" s="39"/>
    </row>
    <row r="64" spans="1:25" ht="12.95" customHeight="1" x14ac:dyDescent="0.2">
      <c r="A64" s="43" t="s">
        <v>47</v>
      </c>
      <c r="B64" s="44" t="e">
        <f>SUM(B59:B63)</f>
        <v>#REF!</v>
      </c>
      <c r="C64" s="59"/>
      <c r="D64" s="39"/>
    </row>
    <row r="66" spans="1:13" hidden="1" x14ac:dyDescent="0.2">
      <c r="A66" s="40" t="s">
        <v>87</v>
      </c>
      <c r="B66" s="40"/>
      <c r="C66" s="57"/>
    </row>
    <row r="67" spans="1:13" hidden="1" x14ac:dyDescent="0.2">
      <c r="A67" s="41" t="s">
        <v>44</v>
      </c>
      <c r="B67" s="42" t="e">
        <f>#REF!</f>
        <v>#REF!</v>
      </c>
      <c r="C67" s="58"/>
    </row>
    <row r="68" spans="1:13" hidden="1" x14ac:dyDescent="0.2">
      <c r="A68" s="41" t="s">
        <v>24</v>
      </c>
      <c r="B68" s="42" t="e">
        <f>#REF!</f>
        <v>#REF!</v>
      </c>
      <c r="C68" s="58"/>
    </row>
    <row r="69" spans="1:13" hidden="1" x14ac:dyDescent="0.2">
      <c r="A69" s="41" t="s">
        <v>76</v>
      </c>
      <c r="B69" s="42" t="e">
        <f>#REF!-#REF!</f>
        <v>#REF!</v>
      </c>
      <c r="C69" s="58"/>
    </row>
    <row r="70" spans="1:13" hidden="1" x14ac:dyDescent="0.2">
      <c r="A70" s="43" t="s">
        <v>47</v>
      </c>
      <c r="B70" s="44" t="e">
        <f>SUM(B67:B69)</f>
        <v>#REF!</v>
      </c>
      <c r="C70" s="59"/>
    </row>
    <row r="71" spans="1:13" hidden="1" x14ac:dyDescent="0.2"/>
    <row r="72" spans="1:13" hidden="1" x14ac:dyDescent="0.2">
      <c r="A72" s="40" t="s">
        <v>86</v>
      </c>
      <c r="B72" s="40"/>
      <c r="C72" s="57"/>
    </row>
    <row r="73" spans="1:13" hidden="1" x14ac:dyDescent="0.2">
      <c r="A73" s="41" t="s">
        <v>76</v>
      </c>
      <c r="B73" s="42" t="e">
        <f>#REF!</f>
        <v>#REF!</v>
      </c>
      <c r="C73" s="58"/>
      <c r="D73" s="7"/>
    </row>
    <row r="74" spans="1:13" hidden="1" x14ac:dyDescent="0.2">
      <c r="A74" s="43" t="s">
        <v>47</v>
      </c>
      <c r="B74" s="44" t="e">
        <f>SUM(B73:B73)</f>
        <v>#REF!</v>
      </c>
      <c r="C74" s="59"/>
    </row>
    <row r="76" spans="1:13" x14ac:dyDescent="0.2">
      <c r="A76" s="40" t="s">
        <v>130</v>
      </c>
      <c r="B76" s="40"/>
      <c r="C76" s="74"/>
    </row>
    <row r="77" spans="1:13" x14ac:dyDescent="0.2">
      <c r="A77" s="41" t="s">
        <v>44</v>
      </c>
      <c r="B77" s="42">
        <v>0</v>
      </c>
      <c r="C77" s="58"/>
      <c r="E77" s="53"/>
    </row>
    <row r="78" spans="1:13" x14ac:dyDescent="0.2">
      <c r="A78" s="41" t="s">
        <v>24</v>
      </c>
      <c r="B78" s="42">
        <v>440</v>
      </c>
      <c r="C78" s="58"/>
      <c r="E78" s="1"/>
      <c r="F78" s="1"/>
      <c r="G78" s="1"/>
      <c r="H78" s="1"/>
      <c r="I78" s="1"/>
      <c r="J78" s="1"/>
      <c r="K78" s="1"/>
      <c r="L78" s="1"/>
      <c r="M78" s="1"/>
    </row>
    <row r="79" spans="1:13" x14ac:dyDescent="0.2">
      <c r="A79" s="41" t="s">
        <v>76</v>
      </c>
      <c r="B79" s="42">
        <v>186</v>
      </c>
      <c r="C79" s="58"/>
      <c r="E79" s="1"/>
      <c r="F79" s="1"/>
      <c r="G79" s="63"/>
      <c r="H79" s="64"/>
      <c r="I79" s="64"/>
      <c r="J79" s="64"/>
      <c r="K79" s="65"/>
      <c r="L79" s="65"/>
      <c r="M79" s="66"/>
    </row>
    <row r="80" spans="1:13" x14ac:dyDescent="0.2">
      <c r="A80" s="41" t="s">
        <v>46</v>
      </c>
      <c r="B80" s="42"/>
      <c r="C80" s="58"/>
      <c r="E80" s="1"/>
      <c r="F80" s="1"/>
      <c r="G80" s="63"/>
      <c r="H80" s="64"/>
      <c r="I80" s="64"/>
      <c r="J80" s="64"/>
      <c r="K80" s="65"/>
      <c r="L80" s="65"/>
      <c r="M80" s="66"/>
    </row>
    <row r="81" spans="1:13" x14ac:dyDescent="0.2">
      <c r="A81" s="43" t="s">
        <v>47</v>
      </c>
      <c r="B81" s="44">
        <f>SUM(B77:B80)</f>
        <v>626</v>
      </c>
      <c r="C81" s="75"/>
      <c r="E81" s="1"/>
      <c r="F81" s="1"/>
      <c r="G81" s="63"/>
      <c r="H81" s="64"/>
      <c r="I81" s="68"/>
      <c r="J81" s="69"/>
      <c r="K81" s="65"/>
      <c r="L81" s="65"/>
      <c r="M81" s="66"/>
    </row>
    <row r="82" spans="1:13" x14ac:dyDescent="0.2">
      <c r="E82" s="1"/>
      <c r="F82" s="1"/>
      <c r="G82" s="63"/>
      <c r="H82" s="64"/>
      <c r="I82" s="68"/>
      <c r="J82" s="69"/>
      <c r="K82" s="65"/>
      <c r="L82" s="65"/>
      <c r="M82" s="67"/>
    </row>
    <row r="83" spans="1:13" x14ac:dyDescent="0.2">
      <c r="A83" s="40" t="s">
        <v>131</v>
      </c>
      <c r="B83" s="40"/>
      <c r="E83" s="1"/>
      <c r="F83" s="1"/>
      <c r="G83" s="63"/>
      <c r="H83" s="64"/>
      <c r="I83" s="70"/>
      <c r="J83" s="64"/>
      <c r="K83" s="65"/>
      <c r="L83" s="65"/>
      <c r="M83" s="67"/>
    </row>
    <row r="84" spans="1:13" x14ac:dyDescent="0.2">
      <c r="A84" s="41" t="s">
        <v>132</v>
      </c>
      <c r="B84" s="42">
        <v>100</v>
      </c>
      <c r="E84" s="1"/>
      <c r="F84" s="1"/>
      <c r="G84" s="1"/>
      <c r="H84" s="1"/>
      <c r="I84" s="1"/>
      <c r="J84" s="1"/>
      <c r="K84" s="1"/>
      <c r="L84" s="1"/>
      <c r="M84" s="66"/>
    </row>
    <row r="85" spans="1:13" x14ac:dyDescent="0.2">
      <c r="A85" s="41" t="s">
        <v>24</v>
      </c>
      <c r="B85" s="42">
        <v>0</v>
      </c>
      <c r="E85" s="1"/>
      <c r="F85" s="1"/>
      <c r="G85" s="1"/>
      <c r="H85" s="1"/>
      <c r="I85" s="1"/>
      <c r="J85" s="1"/>
      <c r="K85" s="1"/>
      <c r="L85" s="1"/>
      <c r="M85" s="81"/>
    </row>
    <row r="86" spans="1:13" x14ac:dyDescent="0.2">
      <c r="A86" s="41" t="s">
        <v>76</v>
      </c>
      <c r="B86" s="42">
        <f>I64</f>
        <v>0</v>
      </c>
    </row>
    <row r="87" spans="1:13" x14ac:dyDescent="0.2">
      <c r="A87" s="41" t="s">
        <v>46</v>
      </c>
      <c r="B87" s="42"/>
    </row>
    <row r="88" spans="1:13" x14ac:dyDescent="0.2">
      <c r="A88" s="43" t="s">
        <v>47</v>
      </c>
      <c r="B88" s="44">
        <f>SUM(B84:B87)</f>
        <v>100</v>
      </c>
    </row>
  </sheetData>
  <autoFilter ref="A4:Y64"/>
  <mergeCells count="4">
    <mergeCell ref="A3:N3"/>
    <mergeCell ref="A2:N2"/>
    <mergeCell ref="A56:B56"/>
    <mergeCell ref="A1:N1"/>
  </mergeCells>
  <printOptions horizontalCentered="1"/>
  <pageMargins left="0.15748031496062992" right="0.15748031496062992" top="0.47244094488188981" bottom="0.74803149606299213" header="0.31496062992125984" footer="0.31496062992125984"/>
  <pageSetup paperSize="51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CHE TAPYI AL 30-06-2020</vt:lpstr>
      <vt:lpstr>'CHE TAPYI AL 30-06-2020'!Área_de_impresión</vt:lpstr>
      <vt:lpstr>'CHE TAPYI AL 30-06-2020'!Títulos_a_imprimir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cortiz</dc:creator>
  <cp:lastModifiedBy>Mirtha Graciela Echeverria Valiente</cp:lastModifiedBy>
  <cp:lastPrinted>2020-07-14T17:22:12Z</cp:lastPrinted>
  <dcterms:created xsi:type="dcterms:W3CDTF">2014-10-13T14:24:10Z</dcterms:created>
  <dcterms:modified xsi:type="dcterms:W3CDTF">2020-10-02T16:43:27Z</dcterms:modified>
</cp:coreProperties>
</file>